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O:\002 NOVÉ\"/>
    </mc:Choice>
  </mc:AlternateContent>
  <bookViews>
    <workbookView xWindow="0" yWindow="0" windowWidth="0" windowHeight="0"/>
  </bookViews>
  <sheets>
    <sheet name="Rekapitulace stavby" sheetId="1" r:id="rId1"/>
    <sheet name="01 - SO01 – Revitalizace ..." sheetId="2" r:id="rId2"/>
    <sheet name="02 - SO02 –  Lokální biok..." sheetId="3" r:id="rId3"/>
    <sheet name="02.01 - SO02 - Rozvojová ..." sheetId="4" r:id="rId4"/>
    <sheet name="02.02 - SO02 - Rozvojová ..." sheetId="5" r:id="rId5"/>
    <sheet name="02.03 - SO02 - Rozvojová ..." sheetId="6" r:id="rId6"/>
    <sheet name="03 - SO03 – Travnatá poln..." sheetId="7" r:id="rId7"/>
    <sheet name="04 - VRN" sheetId="8" r:id="rId8"/>
    <sheet name="Pokyny pro vyplnění" sheetId="9" r:id="rId9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'01 - SO01 – Revitalizace ...'!$C$83:$K$188</definedName>
    <definedName name="_xlnm.Print_Area" localSheetId="1">'01 - SO01 – Revitalizace ...'!$C$4:$J$39,'01 - SO01 – Revitalizace ...'!$C$45:$J$65,'01 - SO01 – Revitalizace ...'!$C$71:$K$188</definedName>
    <definedName name="_xlnm.Print_Titles" localSheetId="1">'01 - SO01 – Revitalizace ...'!$83:$83</definedName>
    <definedName name="_xlnm._FilterDatabase" localSheetId="2" hidden="1">'02 - SO02 –  Lokální biok...'!$C$85:$K$228</definedName>
    <definedName name="_xlnm.Print_Area" localSheetId="2">'02 - SO02 –  Lokální biok...'!$C$4:$J$39,'02 - SO02 –  Lokální biok...'!$C$45:$J$67,'02 - SO02 –  Lokální biok...'!$C$73:$K$228</definedName>
    <definedName name="_xlnm.Print_Titles" localSheetId="2">'02 - SO02 –  Lokální biok...'!$85:$85</definedName>
    <definedName name="_xlnm._FilterDatabase" localSheetId="3" hidden="1">'02.01 - SO02 - Rozvojová ...'!$C$80:$K$117</definedName>
    <definedName name="_xlnm.Print_Area" localSheetId="3">'02.01 - SO02 - Rozvojová ...'!$C$4:$J$39,'02.01 - SO02 - Rozvojová ...'!$C$45:$J$62,'02.01 - SO02 - Rozvojová ...'!$C$68:$K$117</definedName>
    <definedName name="_xlnm.Print_Titles" localSheetId="3">'02.01 - SO02 - Rozvojová ...'!$80:$80</definedName>
    <definedName name="_xlnm._FilterDatabase" localSheetId="4" hidden="1">'02.02 - SO02 - Rozvojová ...'!$C$80:$K$117</definedName>
    <definedName name="_xlnm.Print_Area" localSheetId="4">'02.02 - SO02 - Rozvojová ...'!$C$4:$J$39,'02.02 - SO02 - Rozvojová ...'!$C$45:$J$62,'02.02 - SO02 - Rozvojová ...'!$C$68:$K$117</definedName>
    <definedName name="_xlnm.Print_Titles" localSheetId="4">'02.02 - SO02 - Rozvojová ...'!$80:$80</definedName>
    <definedName name="_xlnm._FilterDatabase" localSheetId="5" hidden="1">'02.03 - SO02 - Rozvojová ...'!$C$80:$K$117</definedName>
    <definedName name="_xlnm.Print_Area" localSheetId="5">'02.03 - SO02 - Rozvojová ...'!$C$4:$J$39,'02.03 - SO02 - Rozvojová ...'!$C$45:$J$62,'02.03 - SO02 - Rozvojová ...'!$C$68:$K$117</definedName>
    <definedName name="_xlnm.Print_Titles" localSheetId="5">'02.03 - SO02 - Rozvojová ...'!$80:$80</definedName>
    <definedName name="_xlnm._FilterDatabase" localSheetId="6" hidden="1">'03 - SO03 – Travnatá poln...'!$C$85:$K$180</definedName>
    <definedName name="_xlnm.Print_Area" localSheetId="6">'03 - SO03 – Travnatá poln...'!$C$4:$J$39,'03 - SO03 – Travnatá poln...'!$C$45:$J$67,'03 - SO03 – Travnatá poln...'!$C$73:$K$180</definedName>
    <definedName name="_xlnm.Print_Titles" localSheetId="6">'03 - SO03 – Travnatá poln...'!$85:$85</definedName>
    <definedName name="_xlnm._FilterDatabase" localSheetId="7" hidden="1">'04 - VRN'!$C$84:$K$118</definedName>
    <definedName name="_xlnm.Print_Area" localSheetId="7">'04 - VRN'!$C$4:$J$39,'04 - VRN'!$C$45:$J$66,'04 - VRN'!$C$72:$K$118</definedName>
    <definedName name="_xlnm.Print_Titles" localSheetId="7">'04 - VRN'!$84:$84</definedName>
    <definedName name="_xlnm.Print_Area" localSheetId="8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8" l="1" r="J37"/>
  <c r="J36"/>
  <c i="1" r="AY61"/>
  <c i="8" r="J35"/>
  <c i="1" r="AX61"/>
  <c i="8" r="BI117"/>
  <c r="BH117"/>
  <c r="BG117"/>
  <c r="BF117"/>
  <c r="T117"/>
  <c r="T116"/>
  <c r="R117"/>
  <c r="R116"/>
  <c r="P117"/>
  <c r="P116"/>
  <c r="BI115"/>
  <c r="BH115"/>
  <c r="BG115"/>
  <c r="BF115"/>
  <c r="T115"/>
  <c r="T114"/>
  <c r="R115"/>
  <c r="R114"/>
  <c r="P115"/>
  <c r="P114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T99"/>
  <c r="R100"/>
  <c r="R99"/>
  <c r="P100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88"/>
  <c r="BH88"/>
  <c r="BG88"/>
  <c r="BF88"/>
  <c r="T88"/>
  <c r="T87"/>
  <c r="T86"/>
  <c r="R88"/>
  <c r="R87"/>
  <c r="R86"/>
  <c r="P88"/>
  <c r="P87"/>
  <c r="P86"/>
  <c r="F79"/>
  <c r="E77"/>
  <c r="F52"/>
  <c r="E50"/>
  <c r="J24"/>
  <c r="E24"/>
  <c r="J82"/>
  <c r="J23"/>
  <c r="J21"/>
  <c r="E21"/>
  <c r="J81"/>
  <c r="J20"/>
  <c r="J18"/>
  <c r="E18"/>
  <c r="F82"/>
  <c r="J17"/>
  <c r="J15"/>
  <c r="E15"/>
  <c r="F81"/>
  <c r="J14"/>
  <c r="J12"/>
  <c r="J79"/>
  <c r="E7"/>
  <c r="E75"/>
  <c i="7" r="J37"/>
  <c r="J36"/>
  <c i="1" r="AY60"/>
  <c i="7" r="J35"/>
  <c i="1" r="AX60"/>
  <c i="7" r="BI180"/>
  <c r="BH180"/>
  <c r="BG180"/>
  <c r="BF180"/>
  <c r="T180"/>
  <c r="T179"/>
  <c r="R180"/>
  <c r="R179"/>
  <c r="P180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4"/>
  <c r="BH134"/>
  <c r="BG134"/>
  <c r="BF134"/>
  <c r="T134"/>
  <c r="R134"/>
  <c r="P134"/>
  <c r="BI131"/>
  <c r="BH131"/>
  <c r="BG131"/>
  <c r="BF131"/>
  <c r="T131"/>
  <c r="R131"/>
  <c r="P131"/>
  <c r="BI126"/>
  <c r="BH126"/>
  <c r="BG126"/>
  <c r="BF126"/>
  <c r="T126"/>
  <c r="R126"/>
  <c r="P126"/>
  <c r="BI121"/>
  <c r="BH121"/>
  <c r="BG121"/>
  <c r="BF121"/>
  <c r="T121"/>
  <c r="T120"/>
  <c r="R121"/>
  <c r="R120"/>
  <c r="P121"/>
  <c r="P120"/>
  <c r="BI118"/>
  <c r="BH118"/>
  <c r="BG118"/>
  <c r="BF118"/>
  <c r="T118"/>
  <c r="R118"/>
  <c r="P118"/>
  <c r="BI116"/>
  <c r="BH116"/>
  <c r="BG116"/>
  <c r="BF116"/>
  <c r="T116"/>
  <c r="R116"/>
  <c r="P116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7"/>
  <c r="BH97"/>
  <c r="BG97"/>
  <c r="BF97"/>
  <c r="T97"/>
  <c r="R97"/>
  <c r="P97"/>
  <c r="BI93"/>
  <c r="BH93"/>
  <c r="BG93"/>
  <c r="BF93"/>
  <c r="T93"/>
  <c r="R93"/>
  <c r="P93"/>
  <c r="BI92"/>
  <c r="BH92"/>
  <c r="BG92"/>
  <c r="BF92"/>
  <c r="T92"/>
  <c r="R92"/>
  <c r="P92"/>
  <c r="BI89"/>
  <c r="BH89"/>
  <c r="BG89"/>
  <c r="BF89"/>
  <c r="T89"/>
  <c r="R89"/>
  <c r="P89"/>
  <c r="F80"/>
  <c r="E78"/>
  <c r="F52"/>
  <c r="E50"/>
  <c r="J24"/>
  <c r="E24"/>
  <c r="J83"/>
  <c r="J23"/>
  <c r="J21"/>
  <c r="E21"/>
  <c r="J82"/>
  <c r="J20"/>
  <c r="J18"/>
  <c r="E18"/>
  <c r="F83"/>
  <c r="J17"/>
  <c r="J15"/>
  <c r="E15"/>
  <c r="F54"/>
  <c r="J14"/>
  <c r="J12"/>
  <c r="J80"/>
  <c r="E7"/>
  <c r="E76"/>
  <c i="6" r="J37"/>
  <c r="J36"/>
  <c i="1" r="AY59"/>
  <c i="6" r="J35"/>
  <c i="1" r="AX59"/>
  <c i="6" r="BI116"/>
  <c r="BH116"/>
  <c r="BG116"/>
  <c r="BF116"/>
  <c r="T116"/>
  <c r="R116"/>
  <c r="P116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3"/>
  <c r="BH103"/>
  <c r="BG103"/>
  <c r="BF103"/>
  <c r="T103"/>
  <c r="R103"/>
  <c r="P103"/>
  <c r="BI98"/>
  <c r="BH98"/>
  <c r="BG98"/>
  <c r="BF98"/>
  <c r="T98"/>
  <c r="R98"/>
  <c r="P98"/>
  <c r="BI95"/>
  <c r="BH95"/>
  <c r="BG95"/>
  <c r="BF95"/>
  <c r="T95"/>
  <c r="R95"/>
  <c r="P95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F75"/>
  <c r="E73"/>
  <c r="F52"/>
  <c r="E50"/>
  <c r="J24"/>
  <c r="E24"/>
  <c r="J78"/>
  <c r="J23"/>
  <c r="J21"/>
  <c r="E21"/>
  <c r="J77"/>
  <c r="J20"/>
  <c r="J18"/>
  <c r="E18"/>
  <c r="F55"/>
  <c r="J17"/>
  <c r="J15"/>
  <c r="E15"/>
  <c r="F77"/>
  <c r="J14"/>
  <c r="J12"/>
  <c r="J75"/>
  <c r="E7"/>
  <c r="E48"/>
  <c i="5" r="J37"/>
  <c r="J36"/>
  <c i="1" r="AY58"/>
  <c i="5" r="J35"/>
  <c i="1" r="AX58"/>
  <c i="5" r="BI116"/>
  <c r="BH116"/>
  <c r="BG116"/>
  <c r="BF116"/>
  <c r="T116"/>
  <c r="R116"/>
  <c r="P116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3"/>
  <c r="BH103"/>
  <c r="BG103"/>
  <c r="BF103"/>
  <c r="T103"/>
  <c r="R103"/>
  <c r="P103"/>
  <c r="BI98"/>
  <c r="BH98"/>
  <c r="BG98"/>
  <c r="BF98"/>
  <c r="T98"/>
  <c r="R98"/>
  <c r="P98"/>
  <c r="BI95"/>
  <c r="BH95"/>
  <c r="BG95"/>
  <c r="BF95"/>
  <c r="T95"/>
  <c r="R95"/>
  <c r="P95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F75"/>
  <c r="E73"/>
  <c r="F52"/>
  <c r="E50"/>
  <c r="J24"/>
  <c r="E24"/>
  <c r="J78"/>
  <c r="J23"/>
  <c r="J21"/>
  <c r="E21"/>
  <c r="J77"/>
  <c r="J20"/>
  <c r="J18"/>
  <c r="E18"/>
  <c r="F55"/>
  <c r="J17"/>
  <c r="J15"/>
  <c r="E15"/>
  <c r="F77"/>
  <c r="J14"/>
  <c r="J12"/>
  <c r="J52"/>
  <c r="E7"/>
  <c r="E71"/>
  <c i="4" r="J37"/>
  <c r="J36"/>
  <c i="1" r="AY57"/>
  <c i="4" r="J35"/>
  <c i="1" r="AX57"/>
  <c i="4" r="BI116"/>
  <c r="BH116"/>
  <c r="BG116"/>
  <c r="BF116"/>
  <c r="T116"/>
  <c r="R116"/>
  <c r="P116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3"/>
  <c r="BH103"/>
  <c r="BG103"/>
  <c r="BF103"/>
  <c r="T103"/>
  <c r="R103"/>
  <c r="P103"/>
  <c r="BI98"/>
  <c r="BH98"/>
  <c r="BG98"/>
  <c r="BF98"/>
  <c r="T98"/>
  <c r="R98"/>
  <c r="P98"/>
  <c r="BI95"/>
  <c r="BH95"/>
  <c r="BG95"/>
  <c r="BF95"/>
  <c r="T95"/>
  <c r="R95"/>
  <c r="P95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F75"/>
  <c r="E73"/>
  <c r="F52"/>
  <c r="E50"/>
  <c r="J24"/>
  <c r="E24"/>
  <c r="J78"/>
  <c r="J23"/>
  <c r="J21"/>
  <c r="E21"/>
  <c r="J54"/>
  <c r="J20"/>
  <c r="J18"/>
  <c r="E18"/>
  <c r="F78"/>
  <c r="J17"/>
  <c r="J15"/>
  <c r="E15"/>
  <c r="F77"/>
  <c r="J14"/>
  <c r="J12"/>
  <c r="J75"/>
  <c r="E7"/>
  <c r="E48"/>
  <c i="3" r="J37"/>
  <c r="J36"/>
  <c i="1" r="AY56"/>
  <c i="3" r="J35"/>
  <c i="1" r="AX56"/>
  <c i="3" r="BI227"/>
  <c r="BH227"/>
  <c r="BG227"/>
  <c r="BF227"/>
  <c r="T227"/>
  <c r="T226"/>
  <c r="T225"/>
  <c r="R227"/>
  <c r="R226"/>
  <c r="R225"/>
  <c r="P227"/>
  <c r="P226"/>
  <c r="P225"/>
  <c r="BI224"/>
  <c r="BH224"/>
  <c r="BG224"/>
  <c r="BF224"/>
  <c r="T224"/>
  <c r="T223"/>
  <c r="R224"/>
  <c r="R223"/>
  <c r="P224"/>
  <c r="P223"/>
  <c r="BI222"/>
  <c r="BH222"/>
  <c r="BG222"/>
  <c r="BF222"/>
  <c r="T222"/>
  <c r="R222"/>
  <c r="P222"/>
  <c r="BI221"/>
  <c r="BH221"/>
  <c r="BG221"/>
  <c r="BF221"/>
  <c r="T221"/>
  <c r="R221"/>
  <c r="P221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0"/>
  <c r="BH210"/>
  <c r="BG210"/>
  <c r="BF210"/>
  <c r="T210"/>
  <c r="R210"/>
  <c r="P210"/>
  <c r="BI205"/>
  <c r="BH205"/>
  <c r="BG205"/>
  <c r="BF205"/>
  <c r="T205"/>
  <c r="R205"/>
  <c r="P205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0"/>
  <c r="BH190"/>
  <c r="BG190"/>
  <c r="BF190"/>
  <c r="T190"/>
  <c r="R190"/>
  <c r="P190"/>
  <c r="BI187"/>
  <c r="BH187"/>
  <c r="BG187"/>
  <c r="BF187"/>
  <c r="T187"/>
  <c r="R187"/>
  <c r="P187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BI116"/>
  <c r="BH116"/>
  <c r="BG116"/>
  <c r="BF116"/>
  <c r="T116"/>
  <c r="R116"/>
  <c r="P116"/>
  <c r="BI113"/>
  <c r="BH113"/>
  <c r="BG113"/>
  <c r="BF113"/>
  <c r="T113"/>
  <c r="R113"/>
  <c r="P113"/>
  <c r="BI107"/>
  <c r="BH107"/>
  <c r="BG107"/>
  <c r="BF107"/>
  <c r="T107"/>
  <c r="R107"/>
  <c r="P107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F80"/>
  <c r="E78"/>
  <c r="F52"/>
  <c r="E50"/>
  <c r="J24"/>
  <c r="E24"/>
  <c r="J55"/>
  <c r="J23"/>
  <c r="J21"/>
  <c r="E21"/>
  <c r="J82"/>
  <c r="J20"/>
  <c r="J18"/>
  <c r="E18"/>
  <c r="F55"/>
  <c r="J17"/>
  <c r="J15"/>
  <c r="E15"/>
  <c r="F54"/>
  <c r="J14"/>
  <c r="J12"/>
  <c r="J52"/>
  <c r="E7"/>
  <c r="E48"/>
  <c i="2" r="J37"/>
  <c r="J36"/>
  <c i="1" r="AY55"/>
  <c i="2" r="J35"/>
  <c i="1" r="AX55"/>
  <c i="2" r="BI188"/>
  <c r="BH188"/>
  <c r="BG188"/>
  <c r="BF188"/>
  <c r="T188"/>
  <c r="T187"/>
  <c r="R188"/>
  <c r="R187"/>
  <c r="P188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0"/>
  <c r="BH170"/>
  <c r="BG170"/>
  <c r="BF170"/>
  <c r="T170"/>
  <c r="R170"/>
  <c r="P170"/>
  <c r="BI168"/>
  <c r="BH168"/>
  <c r="BG168"/>
  <c r="BF168"/>
  <c r="T168"/>
  <c r="R168"/>
  <c r="P168"/>
  <c r="BI159"/>
  <c r="BH159"/>
  <c r="BG159"/>
  <c r="BF159"/>
  <c r="T159"/>
  <c r="R159"/>
  <c r="P159"/>
  <c r="BI156"/>
  <c r="BH156"/>
  <c r="BG156"/>
  <c r="BF156"/>
  <c r="T156"/>
  <c r="R156"/>
  <c r="P156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3"/>
  <c r="BH133"/>
  <c r="BG133"/>
  <c r="BF133"/>
  <c r="T133"/>
  <c r="T132"/>
  <c r="R133"/>
  <c r="R132"/>
  <c r="P133"/>
  <c r="P132"/>
  <c r="BI127"/>
  <c r="BH127"/>
  <c r="BG127"/>
  <c r="BF127"/>
  <c r="T127"/>
  <c r="R127"/>
  <c r="P127"/>
  <c r="BI120"/>
  <c r="BH120"/>
  <c r="BG120"/>
  <c r="BF120"/>
  <c r="T120"/>
  <c r="R120"/>
  <c r="P120"/>
  <c r="BI118"/>
  <c r="BH118"/>
  <c r="BG118"/>
  <c r="BF118"/>
  <c r="T118"/>
  <c r="R118"/>
  <c r="P118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0"/>
  <c r="BH100"/>
  <c r="BG100"/>
  <c r="BF100"/>
  <c r="T100"/>
  <c r="R100"/>
  <c r="P100"/>
  <c r="BI98"/>
  <c r="BH98"/>
  <c r="BG98"/>
  <c r="BF98"/>
  <c r="T98"/>
  <c r="R98"/>
  <c r="P98"/>
  <c r="BI90"/>
  <c r="BH90"/>
  <c r="BG90"/>
  <c r="BF90"/>
  <c r="T90"/>
  <c r="R90"/>
  <c r="P90"/>
  <c r="BI87"/>
  <c r="BH87"/>
  <c r="BG87"/>
  <c r="BF87"/>
  <c r="T87"/>
  <c r="R87"/>
  <c r="P87"/>
  <c r="F78"/>
  <c r="E76"/>
  <c r="F52"/>
  <c r="E50"/>
  <c r="J24"/>
  <c r="E24"/>
  <c r="J81"/>
  <c r="J23"/>
  <c r="J21"/>
  <c r="E21"/>
  <c r="J80"/>
  <c r="J20"/>
  <c r="J18"/>
  <c r="E18"/>
  <c r="F55"/>
  <c r="J17"/>
  <c r="J15"/>
  <c r="E15"/>
  <c r="F80"/>
  <c r="J14"/>
  <c r="J12"/>
  <c r="J78"/>
  <c r="E7"/>
  <c r="E74"/>
  <c i="1" r="L50"/>
  <c r="AM50"/>
  <c r="AM49"/>
  <c r="L49"/>
  <c r="AM47"/>
  <c r="L47"/>
  <c r="L45"/>
  <c r="L44"/>
  <c i="8" r="BK110"/>
  <c r="J88"/>
  <c i="7" r="J173"/>
  <c r="BK144"/>
  <c r="BK97"/>
  <c i="6" r="BK98"/>
  <c i="5" r="BK95"/>
  <c i="4" r="BK107"/>
  <c i="3" r="BK222"/>
  <c r="J158"/>
  <c r="J117"/>
  <c i="8" r="J117"/>
  <c i="7" r="BK157"/>
  <c r="BK146"/>
  <c r="BK121"/>
  <c r="J89"/>
  <c i="6" r="BK108"/>
  <c r="J95"/>
  <c i="5" r="J111"/>
  <c r="J90"/>
  <c i="4" r="J109"/>
  <c i="3" r="BK218"/>
  <c r="J187"/>
  <c r="J175"/>
  <c r="BK160"/>
  <c r="BK153"/>
  <c r="BK143"/>
  <c r="J133"/>
  <c r="J113"/>
  <c r="BK94"/>
  <c i="2" r="J168"/>
  <c r="J148"/>
  <c r="BK144"/>
  <c r="J120"/>
  <c r="BK98"/>
  <c i="8" r="BK112"/>
  <c i="7" r="BK152"/>
  <c r="BK110"/>
  <c i="6" r="J84"/>
  <c i="4" r="J84"/>
  <c i="3" r="BK179"/>
  <c r="BK155"/>
  <c r="BK120"/>
  <c i="2" r="J188"/>
  <c i="8" r="J109"/>
  <c r="BK103"/>
  <c r="J100"/>
  <c r="J97"/>
  <c r="BK94"/>
  <c i="7" r="J180"/>
  <c r="J172"/>
  <c r="BK150"/>
  <c r="J139"/>
  <c r="J103"/>
  <c i="6" r="BK116"/>
  <c r="BK107"/>
  <c i="5" r="BK116"/>
  <c r="J86"/>
  <c i="4" r="J86"/>
  <c i="3" r="BK217"/>
  <c r="J195"/>
  <c r="J177"/>
  <c r="J160"/>
  <c r="BK148"/>
  <c r="BK127"/>
  <c r="J124"/>
  <c r="BK98"/>
  <c r="J93"/>
  <c i="2" r="J170"/>
  <c r="BK111"/>
  <c i="7" r="BK172"/>
  <c r="J167"/>
  <c r="J131"/>
  <c i="6" r="BK111"/>
  <c r="BK90"/>
  <c i="5" r="J95"/>
  <c i="4" r="J98"/>
  <c i="3" r="BK205"/>
  <c r="J179"/>
  <c r="J163"/>
  <c r="BK137"/>
  <c r="J98"/>
  <c i="2" r="BK179"/>
  <c r="J156"/>
  <c r="BK146"/>
  <c r="BK133"/>
  <c r="J114"/>
  <c r="J98"/>
  <c i="8" r="BK88"/>
  <c i="7" r="BK180"/>
  <c r="BK168"/>
  <c r="J112"/>
  <c r="J93"/>
  <c i="6" r="J109"/>
  <c i="5" r="BK109"/>
  <c i="4" r="J112"/>
  <c i="3" r="J217"/>
  <c r="BK142"/>
  <c r="J96"/>
  <c i="7" r="BK171"/>
  <c r="J148"/>
  <c r="BK126"/>
  <c r="J110"/>
  <c i="6" r="J116"/>
  <c r="J107"/>
  <c r="J86"/>
  <c i="5" r="J109"/>
  <c r="BK84"/>
  <c i="4" r="J103"/>
  <c i="3" r="BK210"/>
  <c r="BK177"/>
  <c r="J169"/>
  <c r="J156"/>
  <c r="BK150"/>
  <c r="J142"/>
  <c r="J129"/>
  <c r="BK122"/>
  <c r="BK96"/>
  <c i="2" r="BK170"/>
  <c r="J159"/>
  <c r="J146"/>
  <c r="J133"/>
  <c r="J109"/>
  <c r="BK90"/>
  <c i="8" r="BK107"/>
  <c i="7" r="J150"/>
  <c r="J107"/>
  <c i="5" r="BK111"/>
  <c i="4" r="BK108"/>
  <c i="3" r="J222"/>
  <c r="J166"/>
  <c r="J154"/>
  <c r="BK99"/>
  <c i="8" r="J110"/>
  <c r="J105"/>
  <c r="J103"/>
  <c r="BK98"/>
  <c r="BK96"/>
  <c r="BK92"/>
  <c i="7" r="BK177"/>
  <c r="BK167"/>
  <c r="J146"/>
  <c r="BK131"/>
  <c r="J116"/>
  <c r="J92"/>
  <c i="6" r="J90"/>
  <c i="5" r="J108"/>
  <c r="J84"/>
  <c i="4" r="BK98"/>
  <c i="3" r="J224"/>
  <c r="BK200"/>
  <c r="BK187"/>
  <c r="J164"/>
  <c r="BK154"/>
  <c r="J137"/>
  <c r="BK126"/>
  <c r="BK107"/>
  <c r="J95"/>
  <c r="BK91"/>
  <c i="2" r="J127"/>
  <c r="BK105"/>
  <c i="7" r="J175"/>
  <c r="J159"/>
  <c r="J126"/>
  <c i="6" r="BK103"/>
  <c i="5" r="BK107"/>
  <c i="4" r="BK112"/>
  <c r="BK95"/>
  <c r="BK84"/>
  <c i="3" r="J200"/>
  <c r="BK169"/>
  <c r="BK156"/>
  <c r="J144"/>
  <c r="J120"/>
  <c r="J90"/>
  <c i="2" r="J183"/>
  <c r="BK168"/>
  <c r="J147"/>
  <c r="BK127"/>
  <c r="J111"/>
  <c r="J90"/>
  <c i="8" r="BK117"/>
  <c i="7" r="BK175"/>
  <c r="J157"/>
  <c r="BK107"/>
  <c r="BK89"/>
  <c i="5" r="J116"/>
  <c r="BK86"/>
  <c i="3" r="BK224"/>
  <c r="J205"/>
  <c r="J122"/>
  <c r="BK89"/>
  <c i="7" r="BK169"/>
  <c r="BK154"/>
  <c r="J144"/>
  <c r="BK112"/>
  <c r="BK92"/>
  <c i="6" r="BK109"/>
  <c i="5" r="J112"/>
  <c r="J98"/>
  <c i="4" r="J111"/>
  <c r="J95"/>
  <c i="3" r="BK216"/>
  <c r="BK182"/>
  <c r="BK161"/>
  <c r="J146"/>
  <c r="J139"/>
  <c r="BK124"/>
  <c r="J99"/>
  <c i="2" r="J175"/>
  <c r="BK156"/>
  <c r="BK141"/>
  <c r="BK114"/>
  <c r="BK100"/>
  <c i="8" r="BK105"/>
  <c i="7" r="BK139"/>
  <c r="J99"/>
  <c i="4" r="BK116"/>
  <c i="3" r="J227"/>
  <c r="BK158"/>
  <c r="J148"/>
  <c i="8" r="J115"/>
  <c r="BK109"/>
  <c r="BK104"/>
  <c r="J102"/>
  <c r="J98"/>
  <c r="J96"/>
  <c r="J92"/>
  <c i="7" r="J169"/>
  <c r="BK148"/>
  <c r="J134"/>
  <c r="J97"/>
  <c i="6" r="BK112"/>
  <c r="J103"/>
  <c r="BK84"/>
  <c i="5" r="BK88"/>
  <c i="4" r="BK109"/>
  <c i="3" r="BK227"/>
  <c r="J218"/>
  <c r="J198"/>
  <c r="J182"/>
  <c r="BK163"/>
  <c r="BK151"/>
  <c r="BK129"/>
  <c r="BK113"/>
  <c r="J94"/>
  <c r="J89"/>
  <c i="2" r="BK138"/>
  <c r="BK107"/>
  <c i="7" r="J177"/>
  <c r="J168"/>
  <c r="BK142"/>
  <c r="BK118"/>
  <c i="6" r="J108"/>
  <c i="5" r="BK112"/>
  <c r="BK90"/>
  <c i="4" r="J107"/>
  <c r="BK86"/>
  <c i="3" r="BK195"/>
  <c r="BK166"/>
  <c r="J151"/>
  <c r="J143"/>
  <c r="J126"/>
  <c r="BK95"/>
  <c i="2" r="BK188"/>
  <c r="J179"/>
  <c r="BK148"/>
  <c r="J141"/>
  <c r="J118"/>
  <c r="J107"/>
  <c i="1" r="AS54"/>
  <c i="8" r="F36"/>
  <c i="5" r="J103"/>
  <c i="4" r="J88"/>
  <c i="3" r="BK171"/>
  <c r="BK146"/>
  <c r="BK97"/>
  <c i="8" r="BK102"/>
  <c i="7" r="J152"/>
  <c r="J118"/>
  <c r="BK103"/>
  <c i="6" r="J112"/>
  <c r="J98"/>
  <c r="J88"/>
  <c i="5" r="J107"/>
  <c i="4" r="J116"/>
  <c r="J108"/>
  <c i="3" r="J221"/>
  <c r="BK198"/>
  <c r="J171"/>
  <c r="J155"/>
  <c r="BK144"/>
  <c r="J127"/>
  <c r="J116"/>
  <c r="J91"/>
  <c i="2" r="BK147"/>
  <c r="J138"/>
  <c r="BK118"/>
  <c r="J105"/>
  <c r="J87"/>
  <c i="7" r="J154"/>
  <c r="BK116"/>
  <c i="6" r="BK86"/>
  <c i="5" r="BK103"/>
  <c i="4" r="BK90"/>
  <c i="3" r="J210"/>
  <c r="J161"/>
  <c r="BK116"/>
  <c i="8" r="J112"/>
  <c r="J107"/>
  <c r="J104"/>
  <c r="BK100"/>
  <c r="BK97"/>
  <c r="J94"/>
  <c i="7" r="BK173"/>
  <c r="BK159"/>
  <c r="J142"/>
  <c r="J121"/>
  <c r="BK93"/>
  <c i="6" r="J111"/>
  <c r="BK88"/>
  <c i="5" r="BK98"/>
  <c i="4" r="BK111"/>
  <c r="BK88"/>
  <c i="3" r="BK221"/>
  <c r="J216"/>
  <c r="BK190"/>
  <c r="BK175"/>
  <c r="J153"/>
  <c r="BK139"/>
  <c r="BK117"/>
  <c r="J97"/>
  <c r="BK90"/>
  <c i="2" r="BK159"/>
  <c r="BK109"/>
  <c i="8" r="BK115"/>
  <c i="7" r="J171"/>
  <c r="BK134"/>
  <c r="BK99"/>
  <c i="6" r="BK95"/>
  <c i="5" r="BK108"/>
  <c r="J88"/>
  <c i="4" r="BK103"/>
  <c r="J90"/>
  <c i="3" r="J190"/>
  <c r="BK164"/>
  <c r="J150"/>
  <c r="BK133"/>
  <c r="J107"/>
  <c r="BK93"/>
  <c i="2" r="BK183"/>
  <c r="BK175"/>
  <c r="J144"/>
  <c r="BK120"/>
  <c r="J100"/>
  <c r="BK87"/>
  <c l="1" r="T86"/>
  <c r="R137"/>
  <c i="3" r="T88"/>
  <c r="T87"/>
  <c r="T86"/>
  <c r="T215"/>
  <c r="T220"/>
  <c i="4" r="R83"/>
  <c r="R82"/>
  <c r="R81"/>
  <c i="5" r="R83"/>
  <c r="R82"/>
  <c r="R81"/>
  <c i="6" r="P83"/>
  <c r="P82"/>
  <c r="P81"/>
  <c i="1" r="AU59"/>
  <c i="7" r="R88"/>
  <c r="P125"/>
  <c r="BK138"/>
  <c r="J138"/>
  <c r="J64"/>
  <c r="P138"/>
  <c r="T138"/>
  <c r="P166"/>
  <c r="T166"/>
  <c i="8" r="P91"/>
  <c r="P85"/>
  <c i="1" r="AU61"/>
  <c i="8" r="R91"/>
  <c r="R85"/>
  <c i="2" r="BK137"/>
  <c r="J137"/>
  <c r="J63"/>
  <c i="3" r="R88"/>
  <c r="P215"/>
  <c r="R220"/>
  <c i="5" r="P83"/>
  <c r="P82"/>
  <c r="P81"/>
  <c i="1" r="AU58"/>
  <c i="6" r="T83"/>
  <c r="T82"/>
  <c r="T81"/>
  <c i="8" r="T91"/>
  <c r="T85"/>
  <c i="2" r="P86"/>
  <c i="3" r="BK88"/>
  <c r="J88"/>
  <c r="J61"/>
  <c r="BK215"/>
  <c r="J215"/>
  <c r="J62"/>
  <c r="P220"/>
  <c i="4" r="T83"/>
  <c r="T82"/>
  <c r="T81"/>
  <c i="2" r="R86"/>
  <c r="R85"/>
  <c r="R84"/>
  <c r="P137"/>
  <c i="3" r="P88"/>
  <c r="P87"/>
  <c r="P86"/>
  <c i="1" r="AU56"/>
  <c i="3" r="BK220"/>
  <c r="J220"/>
  <c r="J63"/>
  <c i="4" r="P83"/>
  <c r="P82"/>
  <c r="P81"/>
  <c i="1" r="AU57"/>
  <c i="5" r="T83"/>
  <c r="T82"/>
  <c r="T81"/>
  <c i="6" r="R83"/>
  <c r="R82"/>
  <c r="R81"/>
  <c i="7" r="BK88"/>
  <c r="J88"/>
  <c r="J61"/>
  <c r="T88"/>
  <c r="R125"/>
  <c i="2" r="BK86"/>
  <c r="J86"/>
  <c r="J61"/>
  <c r="T137"/>
  <c i="3" r="R215"/>
  <c i="4" r="BK83"/>
  <c r="J83"/>
  <c r="J61"/>
  <c i="5" r="BK83"/>
  <c r="J83"/>
  <c r="J61"/>
  <c i="6" r="BK83"/>
  <c r="J83"/>
  <c r="J61"/>
  <c i="7" r="P88"/>
  <c r="P87"/>
  <c r="P86"/>
  <c i="1" r="AU60"/>
  <c i="7" r="BK125"/>
  <c r="J125"/>
  <c r="J63"/>
  <c r="T125"/>
  <c r="R138"/>
  <c r="BK166"/>
  <c r="J166"/>
  <c r="J65"/>
  <c r="R166"/>
  <c i="8" r="BK91"/>
  <c r="J91"/>
  <c r="J62"/>
  <c i="2" r="F54"/>
  <c r="J54"/>
  <c r="J55"/>
  <c r="BE105"/>
  <c r="BE109"/>
  <c r="BE114"/>
  <c r="BE133"/>
  <c r="BE144"/>
  <c r="BE148"/>
  <c r="BE168"/>
  <c r="BE170"/>
  <c r="BE179"/>
  <c r="BE188"/>
  <c i="3" r="E76"/>
  <c r="J83"/>
  <c r="BE96"/>
  <c r="BE107"/>
  <c r="BE113"/>
  <c r="BE117"/>
  <c r="BE124"/>
  <c r="BE126"/>
  <c r="BE143"/>
  <c r="BE144"/>
  <c r="BE154"/>
  <c r="BE161"/>
  <c r="BE171"/>
  <c r="BE177"/>
  <c r="BE210"/>
  <c r="BE216"/>
  <c r="BE217"/>
  <c i="4" r="F54"/>
  <c r="E71"/>
  <c r="J77"/>
  <c r="BE86"/>
  <c r="BE107"/>
  <c r="BE109"/>
  <c i="5" r="J54"/>
  <c r="J75"/>
  <c r="F78"/>
  <c r="BE84"/>
  <c r="BE95"/>
  <c r="BE98"/>
  <c r="BE109"/>
  <c r="BE112"/>
  <c r="BE116"/>
  <c i="6" r="F54"/>
  <c r="F78"/>
  <c r="BE111"/>
  <c i="7" r="J52"/>
  <c r="J55"/>
  <c r="BE92"/>
  <c r="BE99"/>
  <c r="BE110"/>
  <c r="BE112"/>
  <c r="BE126"/>
  <c r="BE144"/>
  <c r="BE148"/>
  <c r="BE152"/>
  <c r="BE168"/>
  <c i="8" r="BE117"/>
  <c i="2" r="E48"/>
  <c r="F81"/>
  <c r="BE90"/>
  <c r="BE118"/>
  <c r="BE120"/>
  <c r="BE127"/>
  <c r="BE138"/>
  <c r="BE146"/>
  <c r="BE147"/>
  <c r="BE156"/>
  <c r="BK132"/>
  <c r="J132"/>
  <c r="J62"/>
  <c i="3" r="J54"/>
  <c r="J80"/>
  <c r="F83"/>
  <c r="BE91"/>
  <c r="BE95"/>
  <c r="BE97"/>
  <c r="BE120"/>
  <c r="BE122"/>
  <c r="BE148"/>
  <c r="BE158"/>
  <c r="BE160"/>
  <c r="BE163"/>
  <c r="BE169"/>
  <c r="BE195"/>
  <c r="BE198"/>
  <c r="BE205"/>
  <c r="BE222"/>
  <c r="BE224"/>
  <c r="BE227"/>
  <c r="BK223"/>
  <c r="J223"/>
  <c r="J64"/>
  <c i="4" r="J52"/>
  <c r="J55"/>
  <c r="BE88"/>
  <c r="BE103"/>
  <c r="BE116"/>
  <c i="5" r="E48"/>
  <c r="J55"/>
  <c r="BE86"/>
  <c r="BE88"/>
  <c r="BE107"/>
  <c r="BE108"/>
  <c i="6" r="J52"/>
  <c r="E71"/>
  <c r="BE84"/>
  <c r="BE98"/>
  <c r="BE107"/>
  <c r="BE108"/>
  <c r="BE109"/>
  <c i="7" r="J54"/>
  <c r="BE107"/>
  <c r="BE118"/>
  <c r="BE134"/>
  <c r="BE139"/>
  <c r="BE142"/>
  <c r="BE150"/>
  <c r="BE154"/>
  <c r="BE159"/>
  <c r="BE169"/>
  <c r="BE180"/>
  <c i="8" r="BE92"/>
  <c r="BE94"/>
  <c r="BE96"/>
  <c r="BE97"/>
  <c r="BE98"/>
  <c r="BE100"/>
  <c r="BE105"/>
  <c r="BE107"/>
  <c r="BE109"/>
  <c r="BK114"/>
  <c r="J114"/>
  <c r="J64"/>
  <c i="2" r="BE183"/>
  <c i="3" r="F82"/>
  <c r="BE94"/>
  <c r="BE127"/>
  <c r="BE129"/>
  <c r="BE133"/>
  <c r="BE137"/>
  <c r="BE139"/>
  <c r="BE142"/>
  <c r="BE151"/>
  <c r="BE156"/>
  <c r="BE175"/>
  <c r="BE218"/>
  <c r="BK226"/>
  <c r="J226"/>
  <c r="J66"/>
  <c i="4" r="F55"/>
  <c r="BE112"/>
  <c i="6" r="J55"/>
  <c r="BE103"/>
  <c r="BE112"/>
  <c r="BE116"/>
  <c i="7" r="F55"/>
  <c r="BE89"/>
  <c r="BE146"/>
  <c r="BE157"/>
  <c i="8" r="BE103"/>
  <c r="BE104"/>
  <c r="BE112"/>
  <c r="BE115"/>
  <c i="2" r="J52"/>
  <c r="BE87"/>
  <c r="BE98"/>
  <c r="BE100"/>
  <c r="BE107"/>
  <c r="BE111"/>
  <c r="BE141"/>
  <c r="BE159"/>
  <c r="BE175"/>
  <c r="BK187"/>
  <c r="J187"/>
  <c r="J64"/>
  <c i="3" r="BE89"/>
  <c r="BE90"/>
  <c r="BE93"/>
  <c r="BE98"/>
  <c r="BE99"/>
  <c r="BE116"/>
  <c r="BE146"/>
  <c r="BE150"/>
  <c r="BE153"/>
  <c r="BE164"/>
  <c r="BE166"/>
  <c r="BE190"/>
  <c r="BE200"/>
  <c i="4" r="BE84"/>
  <c r="BE108"/>
  <c r="BE111"/>
  <c i="5" r="F54"/>
  <c r="BE103"/>
  <c r="BE111"/>
  <c i="6" r="J54"/>
  <c r="BE86"/>
  <c r="BE95"/>
  <c i="7" r="E48"/>
  <c r="F82"/>
  <c r="BE93"/>
  <c r="BE97"/>
  <c r="BE116"/>
  <c r="BE131"/>
  <c r="BE167"/>
  <c r="BE171"/>
  <c r="BE173"/>
  <c r="BE175"/>
  <c i="8" r="BE102"/>
  <c r="BK116"/>
  <c r="J116"/>
  <c r="J65"/>
  <c i="3" r="BE155"/>
  <c r="BE179"/>
  <c r="BE182"/>
  <c r="BE187"/>
  <c r="BE221"/>
  <c i="4" r="BE90"/>
  <c r="BE95"/>
  <c r="BE98"/>
  <c i="5" r="BE90"/>
  <c i="6" r="BE88"/>
  <c r="BE90"/>
  <c i="7" r="BE103"/>
  <c r="BE121"/>
  <c r="BE172"/>
  <c r="BE177"/>
  <c r="BK120"/>
  <c r="J120"/>
  <c r="J62"/>
  <c r="BK179"/>
  <c r="J179"/>
  <c r="J66"/>
  <c i="8" r="E48"/>
  <c r="J52"/>
  <c r="F54"/>
  <c r="J54"/>
  <c r="F55"/>
  <c r="J55"/>
  <c r="BE88"/>
  <c r="BE110"/>
  <c i="1" r="BC61"/>
  <c i="8" r="BK87"/>
  <c r="J87"/>
  <c r="J61"/>
  <c i="3" r="F36"/>
  <c i="1" r="BC56"/>
  <c i="4" r="J34"/>
  <c i="1" r="AW57"/>
  <c i="5" r="F35"/>
  <c i="1" r="BB58"/>
  <c i="7" r="F35"/>
  <c i="1" r="BB60"/>
  <c i="2" r="F34"/>
  <c i="1" r="BA55"/>
  <c i="8" r="F37"/>
  <c i="1" r="BD61"/>
  <c i="7" r="F36"/>
  <c i="1" r="BC60"/>
  <c i="8" r="J34"/>
  <c i="1" r="AW61"/>
  <c i="8" r="F34"/>
  <c i="1" r="BA61"/>
  <c i="6" r="F35"/>
  <c i="1" r="BB59"/>
  <c i="2" r="F35"/>
  <c i="1" r="BB55"/>
  <c i="7" r="F37"/>
  <c i="1" r="BD60"/>
  <c i="3" r="F35"/>
  <c i="1" r="BB56"/>
  <c i="2" r="F36"/>
  <c i="1" r="BC55"/>
  <c i="3" r="F34"/>
  <c i="1" r="BA56"/>
  <c i="6" r="F34"/>
  <c i="1" r="BA59"/>
  <c i="4" r="F37"/>
  <c i="1" r="BD57"/>
  <c i="6" r="F36"/>
  <c i="1" r="BC59"/>
  <c i="7" r="F34"/>
  <c i="1" r="BA60"/>
  <c i="5" r="F34"/>
  <c i="1" r="BA58"/>
  <c i="3" r="F37"/>
  <c i="1" r="BD56"/>
  <c i="4" r="F36"/>
  <c i="1" r="BC57"/>
  <c i="2" r="J34"/>
  <c i="1" r="AW55"/>
  <c i="8" r="F35"/>
  <c i="1" r="BB61"/>
  <c i="6" r="J34"/>
  <c i="1" r="AW59"/>
  <c i="4" r="F34"/>
  <c i="1" r="BA57"/>
  <c i="2" r="F37"/>
  <c i="1" r="BD55"/>
  <c i="7" r="J34"/>
  <c i="1" r="AW60"/>
  <c i="5" r="F37"/>
  <c i="1" r="BD58"/>
  <c i="6" r="F37"/>
  <c i="1" r="BD59"/>
  <c i="3" r="J34"/>
  <c i="1" r="AW56"/>
  <c i="4" r="F35"/>
  <c i="1" r="BB57"/>
  <c i="5" r="J34"/>
  <c i="1" r="AW58"/>
  <c i="5" r="F36"/>
  <c i="1" r="BC58"/>
  <c i="7" l="1" r="T87"/>
  <c r="T86"/>
  <c i="2" r="P85"/>
  <c r="P84"/>
  <c i="1" r="AU55"/>
  <c i="7" r="R87"/>
  <c r="R86"/>
  <c i="3" r="R87"/>
  <c r="R86"/>
  <c i="2" r="T85"/>
  <c r="T84"/>
  <c i="8" r="BK99"/>
  <c r="J99"/>
  <c r="J63"/>
  <c i="7" r="BK87"/>
  <c r="J87"/>
  <c r="J60"/>
  <c i="2" r="BK85"/>
  <c r="J85"/>
  <c r="J60"/>
  <c i="4" r="BK82"/>
  <c r="BK81"/>
  <c r="J81"/>
  <c r="J59"/>
  <c i="5" r="BK82"/>
  <c r="J82"/>
  <c r="J60"/>
  <c i="6" r="BK82"/>
  <c r="BK81"/>
  <c r="J81"/>
  <c r="J59"/>
  <c i="3" r="BK87"/>
  <c r="J87"/>
  <c r="J60"/>
  <c r="BK225"/>
  <c r="J225"/>
  <c r="J65"/>
  <c i="8" r="BK86"/>
  <c r="J86"/>
  <c r="J60"/>
  <c i="1" r="BA54"/>
  <c r="W30"/>
  <c i="5" r="F33"/>
  <c i="1" r="AZ58"/>
  <c i="8" r="F33"/>
  <c i="1" r="AZ61"/>
  <c r="BB54"/>
  <c r="W31"/>
  <c r="BC54"/>
  <c r="AY54"/>
  <c i="4" r="F33"/>
  <c i="1" r="AZ57"/>
  <c i="3" r="J33"/>
  <c i="1" r="AV56"/>
  <c r="AT56"/>
  <c i="6" r="J33"/>
  <c i="1" r="AV59"/>
  <c r="AT59"/>
  <c r="AU54"/>
  <c i="7" r="F33"/>
  <c i="1" r="AZ60"/>
  <c r="BD54"/>
  <c r="W33"/>
  <c i="5" r="J33"/>
  <c i="1" r="AV58"/>
  <c r="AT58"/>
  <c i="3" r="F33"/>
  <c i="1" r="AZ56"/>
  <c i="4" r="J33"/>
  <c i="1" r="AV57"/>
  <c r="AT57"/>
  <c i="2" r="J33"/>
  <c i="1" r="AV55"/>
  <c r="AT55"/>
  <c i="7" r="J33"/>
  <c i="1" r="AV60"/>
  <c r="AT60"/>
  <c i="2" r="F33"/>
  <c i="1" r="AZ55"/>
  <c i="8" r="J33"/>
  <c i="1" r="AV61"/>
  <c r="AT61"/>
  <c i="6" r="F33"/>
  <c i="1" r="AZ59"/>
  <c i="4" l="1" r="J82"/>
  <c r="J60"/>
  <c i="7" r="BK86"/>
  <c r="J86"/>
  <c r="J59"/>
  <c i="2" r="BK84"/>
  <c r="J84"/>
  <c r="J59"/>
  <c i="5" r="BK81"/>
  <c r="J81"/>
  <c r="J59"/>
  <c i="6" r="J82"/>
  <c r="J60"/>
  <c i="3" r="BK86"/>
  <c r="J86"/>
  <c r="J59"/>
  <c i="8" r="BK85"/>
  <c r="J85"/>
  <c r="J59"/>
  <c i="1" r="AW54"/>
  <c r="AK30"/>
  <c r="W32"/>
  <c i="4" r="J30"/>
  <c i="1" r="AG57"/>
  <c r="AN57"/>
  <c r="AX54"/>
  <c i="6" r="J30"/>
  <c i="1" r="AG59"/>
  <c r="AN59"/>
  <c r="AZ54"/>
  <c r="W29"/>
  <c i="6" l="1" r="J39"/>
  <c i="4" r="J39"/>
  <c i="1" r="AV54"/>
  <c r="AK29"/>
  <c i="2" r="J30"/>
  <c i="1" r="AG55"/>
  <c r="AN55"/>
  <c i="7" r="J30"/>
  <c i="1" r="AG60"/>
  <c r="AN60"/>
  <c i="3" r="J30"/>
  <c i="1" r="AG56"/>
  <c r="AN56"/>
  <c i="5" r="J30"/>
  <c i="1" r="AG58"/>
  <c r="AN58"/>
  <c i="8" r="J30"/>
  <c i="1" r="AG61"/>
  <c r="AN61"/>
  <c i="2" l="1" r="J39"/>
  <c i="3" r="J39"/>
  <c i="7" r="J39"/>
  <c i="5" r="J39"/>
  <c i="8" r="J39"/>
  <c i="1" r="AT54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<sst xmlns="http://schemas.openxmlformats.org/spreadsheetml/2006/main">
  <si>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</si>
  <si>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</si>
  <si>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</si>
  <si>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</si>
  <si>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</si>
  <si>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{f660bf60-9c44-4e5f-9d43-c9a01c720ea4}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</si>
  <si>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</si>
  <si>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</si>
  <si>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</si>
  <si>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</si>
  <si>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</si>
  <si>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</si>
  <si>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</si>
  <si>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</si>
  <si>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2020/005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</si>
  <si>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</si>
  <si>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</si>
  <si>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Revitalizace Mnišího potoka v k.ú. Jinačovice</t>
  </si>
  <si>
    <t>KSO:</t>
  </si>
  <si>
    <t/>
  </si>
  <si>
    <t>CC-CZ:</t>
  </si>
  <si>
    <t>Místo:</t>
  </si>
  <si>
    <t>Jinačovice</t>
  </si>
  <si>
    <t>Datum:</t>
  </si>
  <si>
    <t>9. 2. 2021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</si>
  <si>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</si>
  <si>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</si>
  <si>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</si>
  <si>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</si>
  <si>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</si>
  <si>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</si>
  <si>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</si>
  <si>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</si>
  <si>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</si>
  <si>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</si>
  <si>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</si>
  <si>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</si>
  <si>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</si>
  <si>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</si>
  <si>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</si>
  <si>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</si>
  <si>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</si>
  <si>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</si>
  <si>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</si>
  <si>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</si>
  <si>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</si>
  <si>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</si>
  <si>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</si>
  <si>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</si>
  <si>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</si>
  <si>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</si>
  <si>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</si>
  <si>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</si>
  <si>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</si>
  <si>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</si>
  <si>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</si>
  <si>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</si>
  <si>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</si>
  <si>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</si>
  <si>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</si>
  <si>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</si>
  <si>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</si>
  <si>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</si>
  <si>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</si>
  <si>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</si>
  <si>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</si>
  <si>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</si>
  <si>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</si>
  <si>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</si>
  <si>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</si>
  <si>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</si>
  <si>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</si>
  <si>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</si>
  <si>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</si>
  <si>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</si>
  <si>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</si>
  <si>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SO01 – Revitalizace Mnišího potoka</t>
  </si>
  <si>
    <t>STA</t>
  </si>
  <si>
    <t>1</t>
  </si>
  <si>
    <t>{bd4cbbf1-395c-4b5c-830d-2032aadd17fc}</t>
  </si>
  <si>
    <t>2</t>
  </si>
  <si>
    <t>02</t>
  </si>
  <si>
    <t xml:space="preserve">SO02 –  Lokální biokoridor K3</t>
  </si>
  <si>
    <t>{e17a6684-3a81-4650-919f-36b7b2e439b0}</t>
  </si>
  <si>
    <t>02.01</t>
  </si>
  <si>
    <t>SO02 - Rozvojová péče o výsadby - 1. ROK</t>
  </si>
  <si>
    <t>{21a6de91-670f-4501-8217-804969a1f75b}</t>
  </si>
  <si>
    <t>02.02</t>
  </si>
  <si>
    <t>SO02 - Rozvojová péče o výsadby - 2. ROK</t>
  </si>
  <si>
    <t>{40028c13-6599-47ae-a928-e234b6a8192e}</t>
  </si>
  <si>
    <t>02.03</t>
  </si>
  <si>
    <t>SO02 - Rozvojová péče o výsadby - 3. ROK</t>
  </si>
  <si>
    <t>{a2b3042b-9e3e-45b0-8464-2470cef935ba}</t>
  </si>
  <si>
    <t>03</t>
  </si>
  <si>
    <t>SO03 – Travnatá polní cesta C13</t>
  </si>
  <si>
    <t>{ddcb8fc4-6a4e-46b6-9f11-e8b45f0a1927}</t>
  </si>
  <si>
    <t>04</t>
  </si>
  <si>
    <t>VRN</t>
  </si>
  <si>
    <t>{d958b3f4-4aaf-4008-941f-afb0888bb1a4}</t>
  </si>
  <si>
    <t>KRYCÍ LIST SOUPISU PRACÍ</t>
  </si>
  <si>
    <t>Objekt:</t>
  </si>
  <si>
    <t>01 - SO01 – Revitalizace Mnišího potoka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</si>
  <si>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</si>
  <si>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</si>
  <si>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</si>
  <si>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</si>
  <si>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</si>
  <si>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</si>
  <si>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</si>
  <si>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</si>
  <si>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</si>
  <si>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</si>
  <si>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</si>
  <si>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</si>
  <si>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</si>
  <si>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</si>
  <si>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</si>
  <si>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</si>
  <si>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</si>
  <si>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</si>
  <si>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</si>
  <si>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</si>
  <si>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</si>
  <si>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</si>
  <si>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</si>
  <si>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</si>
  <si>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</si>
  <si>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</si>
  <si>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</si>
  <si>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1160001R</t>
  </si>
  <si>
    <t>Roztřídění výkopových zemin</t>
  </si>
  <si>
    <t>m3</t>
  </si>
  <si>
    <t>4</t>
  </si>
  <si>
    <t>-714438278</t>
  </si>
  <si>
    <t>P</t>
  </si>
  <si>
    <t>Poznámka k položce:_x000d_
Roztřídění zemin z hlediska vhodnosti pro sypání hrázky a těsnění dna zdrže.</t>
  </si>
  <si>
    <t>VV</t>
  </si>
  <si>
    <t xml:space="preserve">546,71+168,5+77,140 </t>
  </si>
  <si>
    <t>122151105</t>
  </si>
  <si>
    <t>Odkopávky a prokopávky nezapažené strojně v hornině třídy těžitelnosti I skupiny 1 a 2 přes 500 do 1 000 m3</t>
  </si>
  <si>
    <t>CS ÚRS 2021 01</t>
  </si>
  <si>
    <t>758420406</t>
  </si>
  <si>
    <t>35,98 "VHO1"</t>
  </si>
  <si>
    <t>25,56 "VHO2"</t>
  </si>
  <si>
    <t>32,64 "VHO3"</t>
  </si>
  <si>
    <t>102,38 "VHO4"</t>
  </si>
  <si>
    <t>293,30 "VHO5"</t>
  </si>
  <si>
    <t>8,7*3,5*1+2*4*3,3 "VHO6"</t>
  </si>
  <si>
    <t>Součet</t>
  </si>
  <si>
    <t>3</t>
  </si>
  <si>
    <t>129153101</t>
  </si>
  <si>
    <t>Čištění otevřených koryt vodotečí strojně s přehozením rozpojeného nánosu do 3 m nebo s naložením na dopravní prostředek při šířce původního dna do 5 m a hloubce koryta do 2,5 m v hornině třídy těžitelnosti I skupiny 1 a 2</t>
  </si>
  <si>
    <t>2121831178</t>
  </si>
  <si>
    <t>168,50 " VHO6"</t>
  </si>
  <si>
    <t>132151254</t>
  </si>
  <si>
    <t>Hloubení nezapažených rýh šířky přes 800 do 2 000 mm strojně s urovnáním dna do předepsaného profilu a spádu v hornině třídy těžitelnosti I skupiny 1 a 2 přes 100 do 500 m3</t>
  </si>
  <si>
    <t>-1845113330</t>
  </si>
  <si>
    <t>2,24*2 "VHO1"</t>
  </si>
  <si>
    <t>2,24*2 "VHO4"</t>
  </si>
  <si>
    <t>21*3.14+1*2,24 "VHO6"</t>
  </si>
  <si>
    <t>5</t>
  </si>
  <si>
    <t>161151103</t>
  </si>
  <si>
    <t>Svislé přemístění výkopku strojně bez naložení do dopravní nádoby avšak s vyprázdněním dopravní nádoby na hromadu nebo do dopravního prostředku z horniny třídy těžitelnosti I skupiny 1 až 3 při hloubce výkopu přes 4 do 8 m</t>
  </si>
  <si>
    <t>-611855086</t>
  </si>
  <si>
    <t>(546,71+168,5+77,140)*0,5 "naložení vytříděné zeminy"</t>
  </si>
  <si>
    <t>6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</si>
  <si>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</si>
  <si>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</si>
  <si>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-892484810</t>
  </si>
  <si>
    <t>(546,71+168,5+77,140)*0,5 "přemístění použitelné zeminy z deponie na SO01- odhad 50%"</t>
  </si>
  <si>
    <t>7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</si>
  <si>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</si>
  <si>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</si>
  <si>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-215328017</t>
  </si>
  <si>
    <t>546,71+168,5+77,140 "přemístění výkopků na deponii"</t>
  </si>
  <si>
    <t>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</si>
  <si>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</si>
  <si>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</si>
  <si>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-1272041584</t>
  </si>
  <si>
    <t>Poznámka k položce:_x000d_
PD počítá s odvozozem přebytečného materiálu na nejbližší skládku ve vzdálenosti 10 km (pokros Čebín). Pokud bude dodavatel stavby řešit odvoz na jiné místo, zohlední tuto skutečnost v jednotkové ceně této položky.</t>
  </si>
  <si>
    <t>(546,71+168,5+77,140)*0,5 "odvoz vytříděné zeminy z deponie - odhad 50%"</t>
  </si>
  <si>
    <t>9</t>
  </si>
  <si>
    <t>171103213</t>
  </si>
  <si>
    <t>Uložení netříděných sypanin do zemních hrází z hornin třídy těžitelnosti I a II, skupiny 1 až 4 pro jakoukoliv šířku koruny přívodních kanálů inundačních nebo ochranných se zhutněním do 100 % PS - koef. C s příměsí jílové hlíny přes 50 % objemu</t>
  </si>
  <si>
    <t>-1981336218</t>
  </si>
  <si>
    <t>357,84 "Těsnění dna zátopy VHO5"</t>
  </si>
  <si>
    <t>360,95 "Sypání hrázky VHO5"</t>
  </si>
  <si>
    <t>10</t>
  </si>
  <si>
    <t>171201221</t>
  </si>
  <si>
    <t>Poplatek za uložení stavebního odpadu na skládce (skládkovné) zeminy a kamení zatříděného do Katalogu odpadů pod kódem 17 05 04</t>
  </si>
  <si>
    <t>t</t>
  </si>
  <si>
    <t>2001102030</t>
  </si>
  <si>
    <t>396,175*2,2 "vytříděná zemina"</t>
  </si>
  <si>
    <t>11</t>
  </si>
  <si>
    <t>182151111</t>
  </si>
  <si>
    <t>Svahování trvalých svahů do projektovaných profilů strojně s potřebným přemístěním výkopku při svahování v zářezech v hornině třídy těžitelnosti I, skupiny 1 až 3</t>
  </si>
  <si>
    <t>m2</t>
  </si>
  <si>
    <t>-1112994981</t>
  </si>
  <si>
    <t>201,2 "VHO1"</t>
  </si>
  <si>
    <t>242,5 "VHO2"</t>
  </si>
  <si>
    <t>271,6 "VHO3"</t>
  </si>
  <si>
    <t>414,8 "VHO4"</t>
  </si>
  <si>
    <t>396,85+190,29 "Zátopa+hráz VHO5"</t>
  </si>
  <si>
    <t>12</t>
  </si>
  <si>
    <t>182351123</t>
  </si>
  <si>
    <t>Rozprostření ornice pl do 500 m2 ve svahu přes 1:5 tl vrstvy do 200 mm strojně</t>
  </si>
  <si>
    <t>189958162</t>
  </si>
  <si>
    <t>Poznámka k položce:_x000d_
Ohumusování hrázky Tl. 100 mm._x000d_
Ornici pro zatravňovací vrstvu návodního líce hrázky, tl. 50 mm - před pokládkou promísit se štěrkem f 16-32.</t>
  </si>
  <si>
    <t>166,51 " Ohumusování hrázky VHO5"</t>
  </si>
  <si>
    <t>67,14 "ZV hrázky VHO5"</t>
  </si>
  <si>
    <t>Zakládání</t>
  </si>
  <si>
    <t>13</t>
  </si>
  <si>
    <t>270210231</t>
  </si>
  <si>
    <t>Zdivo základové z lomového kamene na hloubku do 5 m, v prostoru zapaženém nebo nezapaženém s odstraněním napadávky, bez úpravy povrchu základové spáry, s dodáním všech hmot rubové z lomového kamene lomařsky upraveného, jednostranně lícované, tl. od 250 do 450 mm se zatřením spár, na maltu cementovou MC 10</t>
  </si>
  <si>
    <t>-1273452295</t>
  </si>
  <si>
    <t>Poznámka k položce:_x000d_
základové zdivo z lomového kamene s vyplněním a zatřením spár průmyslově vyráběnou _x000d_spárovací hmotou pro přírodní kámen a venkovní použití</t>
  </si>
  <si>
    <t>4*23,8*0,5*0,8 "4*brody VHO6"</t>
  </si>
  <si>
    <t>2*6,1*0,8*0,6+2*8,7*0,8*0,5 "brod VHO5"</t>
  </si>
  <si>
    <t>Vodorovné konstrukce</t>
  </si>
  <si>
    <t>14</t>
  </si>
  <si>
    <t>457572211</t>
  </si>
  <si>
    <t>Filtrační vrstvy jakékoliv tloušťky a sklonu z hrubého těženého kameniva se zhutněním do 10 pojezdů/m3, frakce 16-32 mm</t>
  </si>
  <si>
    <t>1728863309</t>
  </si>
  <si>
    <t>Poznámka k položce:_x000d_
Filtr návodního líce hráze f 4-32</t>
  </si>
  <si>
    <t>41,98 "VHO5"</t>
  </si>
  <si>
    <t>1614934275</t>
  </si>
  <si>
    <t>Poznámka k položce:_x000d_
Zatravňovací vrstva návodního líce hráze</t>
  </si>
  <si>
    <t>4,53 "VHO5"</t>
  </si>
  <si>
    <t>16</t>
  </si>
  <si>
    <t>457572217</t>
  </si>
  <si>
    <t>Filtrační vrstvy jakékoliv tloušťky a sklonu z hrubého těženého kameniva se zhutněním do 10 pojezdů/m3, frakce od 63 do 125 mm</t>
  </si>
  <si>
    <t>995684869</t>
  </si>
  <si>
    <t>57,68 "VHO5"</t>
  </si>
  <si>
    <t>17</t>
  </si>
  <si>
    <t>457971122</t>
  </si>
  <si>
    <t>Zřízení vrstvy z geotextilie s přesahem bez připevnění k podkladu, s potřebným dočasným zatěžováním včetně zakotvení okraje o sklonu přes 10° do 35°, šířky geotextilie přes 3 do 7,5 m</t>
  </si>
  <si>
    <t>27126915</t>
  </si>
  <si>
    <t>18</t>
  </si>
  <si>
    <t>M</t>
  </si>
  <si>
    <t>69311082</t>
  </si>
  <si>
    <t>geotextilie netkaná separační, ochranná, filtrační, drenážní PP 500g/m2</t>
  </si>
  <si>
    <t>-201147748</t>
  </si>
  <si>
    <t>19</t>
  </si>
  <si>
    <t>462511162</t>
  </si>
  <si>
    <t>Zához z lomového kamene neupraveného provedený ze břehu nebo z lešení, do sucha nebo do vody tříděného, hmotnost jednotlivých kamenů do 80 kg, s výplní mezer zeminou.</t>
  </si>
  <si>
    <t>-1036675863</t>
  </si>
  <si>
    <t>2,24*2 "pas VHO1"</t>
  </si>
  <si>
    <t>2,24*2 "pas VHO4"</t>
  </si>
  <si>
    <t>22*3.14+1*2,24 "pasy VHO6"</t>
  </si>
  <si>
    <t>4*2*3,3*4,5 "4,5* brody VHO6"</t>
  </si>
  <si>
    <t>2,84*0,9+1,42*2,46 "Nátok VHO5"</t>
  </si>
  <si>
    <t>24,57 "Záhozová patka hrázky VHO5"</t>
  </si>
  <si>
    <t>20</t>
  </si>
  <si>
    <t>462511270</t>
  </si>
  <si>
    <t>Zához z lomového kamene neupraveného záhozového bez proštěrkování z terénu, hmotnosti jednotlivých kamenů do 200 kg</t>
  </si>
  <si>
    <t>1457415019</t>
  </si>
  <si>
    <t>Poznámka k položce:_x000d_
stabilizační pás ze záhozu lomového kamene s urovnáním líce o hmotnosti 80 - 200 kg (60 % hmotnosti min 150 - 200 kg)</t>
  </si>
  <si>
    <t>(24,4+14,5+9+11+9)*0,6 "stabilizace odtoku VHO5"</t>
  </si>
  <si>
    <t>462512169</t>
  </si>
  <si>
    <t>Zához z lomového kamene neupraveného provedený ze břehu nebo z lešení, do sucha nebo do vody záhozového, hmotnost jednotlivých kamenů do 200 kg Příplatek k ceně za urovnání líce záhozu</t>
  </si>
  <si>
    <t>-602550481</t>
  </si>
  <si>
    <t>3,73*2 "VHO1"</t>
  </si>
  <si>
    <t>3,73*2 "VHO4"</t>
  </si>
  <si>
    <t>82,32"VHO5"</t>
  </si>
  <si>
    <t>21*5,24*1+1*3,73*1 "pasy VHO6"</t>
  </si>
  <si>
    <t>4,5*2*5,24*4 "4,5* zához brodů VHO6"</t>
  </si>
  <si>
    <t>4,74*4,01 "Nátok zdrže VHO5"</t>
  </si>
  <si>
    <t>(24,4+14,5+9+11+9) "stabilizace odtoku VHO5"</t>
  </si>
  <si>
    <t>22</t>
  </si>
  <si>
    <t>463211152</t>
  </si>
  <si>
    <t>Rovnanina z lomového kamene neupraveného pro podélné i příčné objekty objemu přes 3 m3 z kamene tříděného, s urovnáním líce a vyklínováním spár úlomky kamene hmotnost jednotlivých kamenů přes 80 do 200 kg</t>
  </si>
  <si>
    <t>-1355358222</t>
  </si>
  <si>
    <t>24,05+21,21+36,69+18,7 "Stabilizace odtoku VHO5"</t>
  </si>
  <si>
    <t>23</t>
  </si>
  <si>
    <t>465513327</t>
  </si>
  <si>
    <t>Dlažba z lomového kamene lomařsky upraveného na cementovou maltu, s vyspárováním cementovou maltou, tl. kamene 300 mm</t>
  </si>
  <si>
    <t>-1304205655</t>
  </si>
  <si>
    <t>Poznámka k položce:_x000d_
s vyplněním a zatřením spár průmyslově vyráběnou _x000d_spárovací hmotou pro přírodní kámen a venkovní použití</t>
  </si>
  <si>
    <t>4*7,7 "4*brody VHO6"</t>
  </si>
  <si>
    <t>6,1*7,5 "brod VHO5"</t>
  </si>
  <si>
    <t>24</t>
  </si>
  <si>
    <t>45231115R</t>
  </si>
  <si>
    <t>Podkladní a zajišťovací konstrukce z betonu prostého v otevřeném výkopu desky pod potrubí, stoky a drobné objekty z betonu tř. C 16/20 XC2</t>
  </si>
  <si>
    <t>-1814304901</t>
  </si>
  <si>
    <t>6,1*7,5*0,2 "brod VHO5"</t>
  </si>
  <si>
    <t>25</t>
  </si>
  <si>
    <t>564951313</t>
  </si>
  <si>
    <t>Podklad nebo podsyp z betonového recyklátu s rozprostřením a zhutněním, po zhutnění tl. 150 mm</t>
  </si>
  <si>
    <t>-1718906576</t>
  </si>
  <si>
    <t>(7,3*2,5)*4*2 "2* vrstva 16-32, 4* brody VHO6"</t>
  </si>
  <si>
    <t>(7,5*7)*2 "2x vrstva 16-32, brod VHO5"</t>
  </si>
  <si>
    <t>26</t>
  </si>
  <si>
    <t>564961315</t>
  </si>
  <si>
    <t>Podklad nebo podsyp z betonového recyklátu s rozprostřením a zhutněním, po zhutnění tl. 200 mm</t>
  </si>
  <si>
    <t>721256775</t>
  </si>
  <si>
    <t>4*7,3*2,5 "vrstva 63-120, 4*brody VHO6"</t>
  </si>
  <si>
    <t>7,5*7 "vrstva 63-120, brod VHO5"</t>
  </si>
  <si>
    <t>998</t>
  </si>
  <si>
    <t>Přesun hmot</t>
  </si>
  <si>
    <t>27</t>
  </si>
  <si>
    <t>998332011</t>
  </si>
  <si>
    <t>Přesun hmot pro úpravy vodních toků a kanály, hráze rybníků apod. dopravní vzdálenost do 500 m</t>
  </si>
  <si>
    <t>-2116542113</t>
  </si>
  <si>
    <t xml:space="preserve">02 - SO02 –  Lokální biokoridor K3</t>
  </si>
  <si>
    <t xml:space="preserve">    3 - Svislé a kompletní konstrukce</t>
  </si>
  <si>
    <t xml:space="preserve">    9 - Ostatní konstrukce a práce, bourání</t>
  </si>
  <si>
    <t>VRN - Vedlejší rozpočtové náklady</t>
  </si>
  <si>
    <t xml:space="preserve">    VRN1 - Průzkumné, geodetické a projektové práce</t>
  </si>
  <si>
    <t>111151431</t>
  </si>
  <si>
    <t>Odstranění stařiny ze souvislé plochy přes 500 m2 v rovině nebo na svahu do 1:5</t>
  </si>
  <si>
    <t>-1702512678</t>
  </si>
  <si>
    <t>111211232R</t>
  </si>
  <si>
    <t>Instalace plazníku</t>
  </si>
  <si>
    <t>kus</t>
  </si>
  <si>
    <t>-75503642</t>
  </si>
  <si>
    <t>111251103</t>
  </si>
  <si>
    <t>Odstranění křovin a stromů s odstraněním kořenů strojně průměru kmene do 100 mm v rovině nebo ve svahu sklonu terénu do 1:5, při celkové ploše přes 500 m2</t>
  </si>
  <si>
    <t>-976166841</t>
  </si>
  <si>
    <t>440+(1320*0,7) "zapojený + sporadický keřový porost"</t>
  </si>
  <si>
    <t>111251203</t>
  </si>
  <si>
    <t>Odstranění křovin a stromů s odstraněním kořenů strojně průměru kmene do 100 mm v rovině nebo ve svahu sklonu terénu přes 1:5, při celkové ploše přes 500 m2</t>
  </si>
  <si>
    <t>-451465226</t>
  </si>
  <si>
    <t>112151012</t>
  </si>
  <si>
    <t>Pokácení stromu volné v celku s odřezáním kmene a s odvětvením průměru kmene přes 200 do 300 mm</t>
  </si>
  <si>
    <t>1553413274</t>
  </si>
  <si>
    <t>112151013</t>
  </si>
  <si>
    <t>Pokácení stromu volné v celku s odřezáním kmene a s odvětvením průměru kmene přes 300 do 400 mm</t>
  </si>
  <si>
    <t>-812151242</t>
  </si>
  <si>
    <t>112151014</t>
  </si>
  <si>
    <t>Pokácení stromu volné v celku s odřezáním kmene a s odvětvením průměru kmene přes 400 do 500 mm</t>
  </si>
  <si>
    <t>42603284</t>
  </si>
  <si>
    <t>112151015</t>
  </si>
  <si>
    <t>Pokácení stromu volné v celku s odřezáním kmene a s odvětvením průměru kmene přes 500 do 600 mm</t>
  </si>
  <si>
    <t>-1750374112</t>
  </si>
  <si>
    <t>112151016</t>
  </si>
  <si>
    <t>Pokácení stromu volné v celku s odřezáním kmene a s odvětvením průměru kmene přes 600 do 700 mm</t>
  </si>
  <si>
    <t>-1700298494</t>
  </si>
  <si>
    <t>112155115</t>
  </si>
  <si>
    <t>Štěpkování s naložením na dopravní prostředek a odvozem do 20 km stromků a větví v zapojeném porostu, průměru kmene do 300 mm</t>
  </si>
  <si>
    <t>894494915</t>
  </si>
  <si>
    <t xml:space="preserve">Poznámka k položce:_x000d_
Větve stromů. Odvoz  na mezideponii, uložení, opětovné naložení a odvzení na místo užití.</t>
  </si>
  <si>
    <t>8*11</t>
  </si>
  <si>
    <t>7*28</t>
  </si>
  <si>
    <t>6*2</t>
  </si>
  <si>
    <t>5*9</t>
  </si>
  <si>
    <t>4*3</t>
  </si>
  <si>
    <t>112155311</t>
  </si>
  <si>
    <t>Štěpkování s naložením na dopravní prostředek a odvozem do 20 km keřového porostu středně hustého</t>
  </si>
  <si>
    <t>204157058</t>
  </si>
  <si>
    <t xml:space="preserve">Poznámka k položce:_x000d_
Odvoz  na mezideponii, uložení, opětovné naložení a odvzení na místo užití.</t>
  </si>
  <si>
    <t>790/2 "zmlazovací řez křovin - zapojený porost křovin - v rovině"</t>
  </si>
  <si>
    <t xml:space="preserve">2805/5 "zmlazovací řez křovin  - nezapojený nálet křovin  - v rovině"</t>
  </si>
  <si>
    <t>-2*10 "ponechání vcelku na plazníky"</t>
  </si>
  <si>
    <t>112155315</t>
  </si>
  <si>
    <t>Štěpkování s naložením na dopravní prostředek a odvozem do 20 km keřového porostu hustého</t>
  </si>
  <si>
    <t>-1049463528</t>
  </si>
  <si>
    <t>829+2201 "zapojený + nezapojený porost"</t>
  </si>
  <si>
    <t>119005132</t>
  </si>
  <si>
    <t>Vytyčení výsadeb s rozmístěním rostlin dle projektové dokumentace zapojených nebo v záhonu, plochy přes 100 m2 do plochy individuálně</t>
  </si>
  <si>
    <t>-1344567046</t>
  </si>
  <si>
    <t>58388112</t>
  </si>
  <si>
    <t>vytyčovací kolík dřevěný</t>
  </si>
  <si>
    <t>CS ÚRS 2020 01</t>
  </si>
  <si>
    <t>1024</t>
  </si>
  <si>
    <t>1829925141</t>
  </si>
  <si>
    <t>Poznámka k položce:_x000d_
signalizační kolík -délka do 1m</t>
  </si>
  <si>
    <t>998+20+75</t>
  </si>
  <si>
    <t>119005155</t>
  </si>
  <si>
    <t>Vytyčení výsadeb s rozmístěním rostlin dle projektové dokumentace solitérních přes 50 kusů</t>
  </si>
  <si>
    <t>-47586289</t>
  </si>
  <si>
    <t>75+20</t>
  </si>
  <si>
    <t>121151125</t>
  </si>
  <si>
    <t>Sejmutí ornice strojně při souvislé ploše přes 500 m2, tl. vrstvy přes 250 do 300 mm</t>
  </si>
  <si>
    <t>-979051591</t>
  </si>
  <si>
    <t>3664 "Sejmutí humózní vrstvy včetně plevelové vegetace"</t>
  </si>
  <si>
    <t>121R</t>
  </si>
  <si>
    <t xml:space="preserve">Katrování zemin schopných zúrodnění </t>
  </si>
  <si>
    <t>-311129330</t>
  </si>
  <si>
    <t>3664*0,3</t>
  </si>
  <si>
    <t>162201411</t>
  </si>
  <si>
    <t>Vodorovné přemístění větví, kmenů nebo pařezů s naložením, složením a dopravou do 1000 m kmenů stromů listnatých, průměru přes 100 do 300 mm</t>
  </si>
  <si>
    <t>-2107997252</t>
  </si>
  <si>
    <t>162201412</t>
  </si>
  <si>
    <t>Vodorovné přemístění větví, kmenů nebo pařezů s naložením, složením a dopravou do 1000 m kmenů stromů listnatých, průměru přes 300 do 500 mm</t>
  </si>
  <si>
    <t>-1985264781</t>
  </si>
  <si>
    <t>9+2</t>
  </si>
  <si>
    <t>162201413</t>
  </si>
  <si>
    <t>Vodorovné přemístění větví, kmenů nebo pařezů s naložením, složením a dopravou do 1000 m kmenů stromů listnatých, průměru přes 500 do 700 mm</t>
  </si>
  <si>
    <t>-138261042</t>
  </si>
  <si>
    <t>28+11</t>
  </si>
  <si>
    <t>-5 " ponechat na broukoviště"</t>
  </si>
  <si>
    <t>162306111</t>
  </si>
  <si>
    <t>Vodorovné přemístění výkopku bez naložení, avšak se složením zemin schopných zúrodnění, na vzdálenost přes 100 do 500 m</t>
  </si>
  <si>
    <t>-564806662</t>
  </si>
  <si>
    <t>(3664*0,3) "Uložení ornice na deponii před katrováním"</t>
  </si>
  <si>
    <t>(3664*0,3)*0,7 "Odvoz zeminy z deponie na místo rozhrnutí po katrování"</t>
  </si>
  <si>
    <t>167103101</t>
  </si>
  <si>
    <t>Nakládání neulehlého výkopku z hromad zeminy schopné zúrodnění</t>
  </si>
  <si>
    <t>-161823351</t>
  </si>
  <si>
    <t>(3664*0,3)*0,7 "Odvoz zeminy z deponie na místo rozhrnutí"</t>
  </si>
  <si>
    <t>R004</t>
  </si>
  <si>
    <t>Kompletní likvidace zbytků po katrování zeminy v souladu se zk. O odpadech č 185/2001 Sb. v platném znění.</t>
  </si>
  <si>
    <t>512</t>
  </si>
  <si>
    <t>-431793980</t>
  </si>
  <si>
    <t xml:space="preserve">Poznámka k položce:_x000d_
Obsahuje všechny druhy přírodního zbytkového materiálu po katrování humózní vrstvy a zahrnuje příp. uložení na skládku, spálení. Součástí položky je možná doprava, potřebná manipulace a poplatky za uložení na skládku._x000d_
</t>
  </si>
  <si>
    <t>(3664*0,3)*0,3 "Vytříděný materiál z katrováníí"</t>
  </si>
  <si>
    <t>181351115</t>
  </si>
  <si>
    <t>Rozprostření a urovnání ornice v rovině nebo ve svahu sklonu do 1:5 strojně při souvislé ploše přes 500 m2, tl. vrstvy přes 250 do 300 mm</t>
  </si>
  <si>
    <t>1454951835</t>
  </si>
  <si>
    <t>181451121</t>
  </si>
  <si>
    <t>Založení trávníku na půdě předem připravené plochy přes 1000 m2 výsevem včetně utažení lučního v rovině nebo na svahu do 1:5</t>
  </si>
  <si>
    <t>-1173716226</t>
  </si>
  <si>
    <t>00572472</t>
  </si>
  <si>
    <t>osivo směs travní krajinná-rovinná</t>
  </si>
  <si>
    <t>kg</t>
  </si>
  <si>
    <t>-1152128730</t>
  </si>
  <si>
    <t>2401*0,015 'Přepočtené koeficientem množství</t>
  </si>
  <si>
    <t>182111111</t>
  </si>
  <si>
    <t>Zpevnění svahu jutovou, kokosovou nebo plastovou rohoží na svahu přes 1:2 do 1:1</t>
  </si>
  <si>
    <t>-1143832474</t>
  </si>
  <si>
    <t>Poznámka k položce:_x000d_
rozprostření kokosové PEO rohože vč.ukotvení kolíky a zahrnutí horního a dolního okraje do brázdy</t>
  </si>
  <si>
    <t>28</t>
  </si>
  <si>
    <t>61894010</t>
  </si>
  <si>
    <t>síť kokosová (400 g/m2) 2x50m</t>
  </si>
  <si>
    <t>-2020526698</t>
  </si>
  <si>
    <t>1380,5*1,2 "+20% na nerovnosti a ukotvení"</t>
  </si>
  <si>
    <t>29</t>
  </si>
  <si>
    <t>69311057</t>
  </si>
  <si>
    <t>skoba kotvící ocelová na geotextilie dl 300mm D 4mm</t>
  </si>
  <si>
    <t>-327009923</t>
  </si>
  <si>
    <t>30</t>
  </si>
  <si>
    <t>183101114</t>
  </si>
  <si>
    <t>Hloubení jamek pro vysazování rostlin v zemině tř.1 až 4 bez výměny půdy v rovině nebo na svahu do 1:5, objemu přes 0,05 do 0,125 m3</t>
  </si>
  <si>
    <t>-93270057</t>
  </si>
  <si>
    <t>Poznámka k položce:_x000d_
ve svahu, ovšem 0,5 m od paty svahu</t>
  </si>
  <si>
    <t>31</t>
  </si>
  <si>
    <t>183111113</t>
  </si>
  <si>
    <t>Hloubení jamek pro vysazování rostlin v zemině tř.1 až 4 bez výměny půdy v rovině nebo na svahu do 1:5, objemu přes 0,005 do 0,01 m3</t>
  </si>
  <si>
    <t>902529558</t>
  </si>
  <si>
    <t>32</t>
  </si>
  <si>
    <t>184004722</t>
  </si>
  <si>
    <t>Výsadba sazenic bez vykopání jamek a bez donesení hlíny keřů bez balu, výšky přes 250 do 600 mm, do jamky o průměru 350 mm, hl. 350 mm</t>
  </si>
  <si>
    <t>1157511533</t>
  </si>
  <si>
    <t>33</t>
  </si>
  <si>
    <t>184103814</t>
  </si>
  <si>
    <t>Výsadba keřů bez balu výšky do 1 m se zřízením zářezů na svahu přes 1:2 do 1:1 při vzdálenosti zářezu přes 1,0 do 1,2 m</t>
  </si>
  <si>
    <t>1320084690</t>
  </si>
  <si>
    <t>34</t>
  </si>
  <si>
    <t>026100R</t>
  </si>
  <si>
    <t xml:space="preserve">keř  prostokořenný, výška 60 cm</t>
  </si>
  <si>
    <t>1235706319</t>
  </si>
  <si>
    <t>998+20</t>
  </si>
  <si>
    <t>35</t>
  </si>
  <si>
    <t>184201111</t>
  </si>
  <si>
    <t>Výsadba stromů bez balu do předem vyhloubené jamky se zalitím v rovině nebo na svahu do 1:5, při výšce kmene do 1,8 m</t>
  </si>
  <si>
    <t>358247873</t>
  </si>
  <si>
    <t>Poznámka k položce:_x000d_
ovšem 0,5 m od paty svahu</t>
  </si>
  <si>
    <t>36</t>
  </si>
  <si>
    <t>026200R</t>
  </si>
  <si>
    <t>strom, obvod kmene 8-10 cm</t>
  </si>
  <si>
    <t>954692836</t>
  </si>
  <si>
    <t>37</t>
  </si>
  <si>
    <t>60591257</t>
  </si>
  <si>
    <t>kůl vyvazovací dřevěný impregnovaný D 8cm dl 3m</t>
  </si>
  <si>
    <t>-1136670383</t>
  </si>
  <si>
    <t>75*3</t>
  </si>
  <si>
    <t>38</t>
  </si>
  <si>
    <t>184215133</t>
  </si>
  <si>
    <t>Ukotvení dřeviny kůly třemi kůly, délky přes 2 do 3 m</t>
  </si>
  <si>
    <t>200857585</t>
  </si>
  <si>
    <t>39</t>
  </si>
  <si>
    <t>184501143</t>
  </si>
  <si>
    <t>Zhotovení obalu kmene z rákosové nebo kokosové rohože na svahu přes 1:2 do 1:1</t>
  </si>
  <si>
    <t>-1808961397</t>
  </si>
  <si>
    <t>75*0,6*2</t>
  </si>
  <si>
    <t>40</t>
  </si>
  <si>
    <t>67587000R</t>
  </si>
  <si>
    <t>úvazek š.3,0 cm</t>
  </si>
  <si>
    <t>m</t>
  </si>
  <si>
    <t>-1765922991</t>
  </si>
  <si>
    <t>Poznámka k položce:_x000d_
1,5 m /strom</t>
  </si>
  <si>
    <t>1,5*75</t>
  </si>
  <si>
    <t>41</t>
  </si>
  <si>
    <t>61894003</t>
  </si>
  <si>
    <t>rákos ohradový neloupaný 60x200cm</t>
  </si>
  <si>
    <t>1363137111</t>
  </si>
  <si>
    <t>42</t>
  </si>
  <si>
    <t>184806182</t>
  </si>
  <si>
    <t>Řez stromů, keřů nebo růží zmlazením keřů trnitých, o průměru koruny přes 1,5 do 3 m</t>
  </si>
  <si>
    <t>882239088</t>
  </si>
  <si>
    <t>2480/2 "zmlazovací řez křovin - zapojený porost křovin - v rovině"</t>
  </si>
  <si>
    <t xml:space="preserve">3722/5 "zmlazovací řez křovin  - nezapojený nálet křovin  - v rovině"</t>
  </si>
  <si>
    <t>43</t>
  </si>
  <si>
    <t>184813121</t>
  </si>
  <si>
    <t>Ochrana dřevin před okusem zvěří mechanicky v rovině nebo ve svahu do 1:5, pletivem, výšky do 2 m</t>
  </si>
  <si>
    <t>1503832192</t>
  </si>
  <si>
    <t>Poznámka k položce:_x000d_
Ochrana dřevin před okusem zvěří z drátěného pletiva (výška 2m, délka 1m/strom) - stromy mimo oplocení</t>
  </si>
  <si>
    <t>44</t>
  </si>
  <si>
    <t>184813252</t>
  </si>
  <si>
    <t>Odstranění ochranného oplocení kořenové zóny stromu v rovině nebo na svahu do 1:5, výšky přes 1500 do 2000 mm</t>
  </si>
  <si>
    <t>-213198198</t>
  </si>
  <si>
    <t>Poznámka k položce:_x000d_
odstranění kůlů, úvazků, chrániček - strom - v rovině (popř. v patě svahu)</t>
  </si>
  <si>
    <t>45</t>
  </si>
  <si>
    <t>184816111</t>
  </si>
  <si>
    <t>Hnojení sazenic průmyslovými hnojivy</t>
  </si>
  <si>
    <t>1921480390</t>
  </si>
  <si>
    <t>Poznámka k položce:_x000d_
Přihnojení rostlin hnojivem s pomalým uvolňováním živin (Silvamix) strom: 3tb/ks, keř: 1tbl/ks)</t>
  </si>
  <si>
    <t>998+20+75 "stromy+keře"</t>
  </si>
  <si>
    <t>46</t>
  </si>
  <si>
    <t>25191155</t>
  </si>
  <si>
    <t>hnojivo průmyslové</t>
  </si>
  <si>
    <t>50921387</t>
  </si>
  <si>
    <t>(998+20)*1*0,01 "keře"</t>
  </si>
  <si>
    <t>75*3*0,01 "stromy"</t>
  </si>
  <si>
    <t>47</t>
  </si>
  <si>
    <t>184816111R</t>
  </si>
  <si>
    <t>Obohacení zeminy v jamce hydrogelem (5g na sazenici)</t>
  </si>
  <si>
    <t>56738275</t>
  </si>
  <si>
    <t>Poznámka k položce:_x000d_
včetně materiálu - 5,09 kg</t>
  </si>
  <si>
    <t>48</t>
  </si>
  <si>
    <t>184911421</t>
  </si>
  <si>
    <t>Mulčování vysazených rostlin mulčovací kůrou, tl. do 100 mm v rovině nebo na svahu do 1:5</t>
  </si>
  <si>
    <t>1121430749</t>
  </si>
  <si>
    <t>Poznámka k položce:_x000d_
Bude použita štěpka z odstraněných dřevin _x000d_
0,5 m2/keř, 1 m2/strom</t>
  </si>
  <si>
    <t>20*0,5 "keře"</t>
  </si>
  <si>
    <t>75*1 "stromy</t>
  </si>
  <si>
    <t>49</t>
  </si>
  <si>
    <t>184911423</t>
  </si>
  <si>
    <t>Mulčování rostlin kůrou tl. do 0,1 m ve svahu do 1:1</t>
  </si>
  <si>
    <t>552189184</t>
  </si>
  <si>
    <t>1380,5</t>
  </si>
  <si>
    <t>50</t>
  </si>
  <si>
    <t>185803211</t>
  </si>
  <si>
    <t>Uválcování trávníku v rovině nebo na svahu do 1:5</t>
  </si>
  <si>
    <t>-736813916</t>
  </si>
  <si>
    <t>2401</t>
  </si>
  <si>
    <t>51</t>
  </si>
  <si>
    <t>185804311</t>
  </si>
  <si>
    <t>Zalití rostlin vodou plochy záhonů jednotlivě do 20 m2</t>
  </si>
  <si>
    <t>1650258382</t>
  </si>
  <si>
    <t xml:space="preserve">Poznámka k položce:_x000d_
při vyčíslení zálivky se počítá s podzimní výsadbou po opadu listů, první zalití je obsaženo v ceně položky výsadby, druhé vydatné zalití  podle potřeby před nástupem mrazů</t>
  </si>
  <si>
    <t>5*(998+20)/1000 "keře"</t>
  </si>
  <si>
    <t>30*75/1000 "stromy"</t>
  </si>
  <si>
    <t>52</t>
  </si>
  <si>
    <t>185851121</t>
  </si>
  <si>
    <t>Dovoz vody pro zálivku rostlin na vzdálenost do 1000 m</t>
  </si>
  <si>
    <t>10472159</t>
  </si>
  <si>
    <t>53</t>
  </si>
  <si>
    <t>08211320</t>
  </si>
  <si>
    <t>voda pitná pro smluvní odběratele</t>
  </si>
  <si>
    <t>683128586</t>
  </si>
  <si>
    <t>Svislé a kompletní konstrukce</t>
  </si>
  <si>
    <t>54</t>
  </si>
  <si>
    <t>348101320</t>
  </si>
  <si>
    <t>Osazení vrat nebo vrátek k oplocení na sloupky dřevěné, plochy jednotlivě přes 2 do 4 m2</t>
  </si>
  <si>
    <t>725444642</t>
  </si>
  <si>
    <t>55</t>
  </si>
  <si>
    <t>61231142</t>
  </si>
  <si>
    <t>plot dřevěný impregnovaný z půlené kulatiny branka jednokřídlá 100 x 150 cm</t>
  </si>
  <si>
    <t>-810315643</t>
  </si>
  <si>
    <t>56</t>
  </si>
  <si>
    <t>348951250</t>
  </si>
  <si>
    <t>Oplocení lesních kultur dřevěnými kůly průměru do 120 mm, bez impregnace, v osové vzdálenosti 3 m, v oplocení výšky 1,5 m, s drátěným pletivem výšky 1 m a s dvěma řadami ocelového drátu taženého, průměru 3 mm</t>
  </si>
  <si>
    <t>-797338871</t>
  </si>
  <si>
    <t>Poznámka k položce:_x000d_
Lesnické uzlové pletivo pozinkované 1600 mm LIGHT | 23 drátů | rozteč 150 mm | Ø 2,0 / 1,6 mm</t>
  </si>
  <si>
    <t>Ostatní konstrukce a práce, bourání</t>
  </si>
  <si>
    <t>57</t>
  </si>
  <si>
    <t>966071821</t>
  </si>
  <si>
    <t>Rozebrání oplocení z pletiva drátěného se čtvercovými oky, výšky do 1,6 m</t>
  </si>
  <si>
    <t>-1605205343</t>
  </si>
  <si>
    <t>58</t>
  </si>
  <si>
    <t>966073811</t>
  </si>
  <si>
    <t>Rozebrání vrat a vrátek k oplocení plochy jednotlivě přes 2 do 6 m2</t>
  </si>
  <si>
    <t>895237800</t>
  </si>
  <si>
    <t>59</t>
  </si>
  <si>
    <t>998231311</t>
  </si>
  <si>
    <t>Přesun hmot pro sadovnické a krajinářské úpravy - strojně dopravní vzdálenost do 5000 m</t>
  </si>
  <si>
    <t>-479427313</t>
  </si>
  <si>
    <t>Vedlejší rozpočtové náklady</t>
  </si>
  <si>
    <t>VRN1</t>
  </si>
  <si>
    <t>Průzkumné, geodetické a projektové práce</t>
  </si>
  <si>
    <t>60</t>
  </si>
  <si>
    <t>012203000</t>
  </si>
  <si>
    <t>Geodetické práce při provádění stavby</t>
  </si>
  <si>
    <t>…</t>
  </si>
  <si>
    <t>1262771622</t>
  </si>
  <si>
    <t xml:space="preserve">Poznámka k položce:_x000d_
vytyčení obvodu a oplocení ve svahu -  401 bm</t>
  </si>
  <si>
    <t>02.01 - SO02 - Rozvojová péče o výsadby - 1. ROK</t>
  </si>
  <si>
    <t>184801133</t>
  </si>
  <si>
    <t>Ošetření vysazených dřevin ve skupinách na svahu přes 1:2 do 1:1</t>
  </si>
  <si>
    <t>-714711047</t>
  </si>
  <si>
    <t>Poznámka k položce:_x000d_
Kontrola stavu dřevin ve skupině a ošetření vč.okopání - ve svahu</t>
  </si>
  <si>
    <t>Mulčování vysazených rostlin , tl. do 100 mm v rovině nebo na svahu do 1:5</t>
  </si>
  <si>
    <t>1564375989</t>
  </si>
  <si>
    <t>Poznámka k položce:_x000d_
Mulčování rostlin tl. do 0,1 m v rovině a svahu do 1:5 (Mulčování dřevin mulčem z pokosu tl. cca 10 cm vč. přesunu materiálu) - (plocha mulče: 0,5m2keře, 1m2 odrosty a stromy)</t>
  </si>
  <si>
    <t>Mulčování rostlin tl. do 0,1 m ve svahu do 1:1</t>
  </si>
  <si>
    <t>1900526491</t>
  </si>
  <si>
    <t>Poznámka k položce:_x000d_
Mulčování rostlin tl. do 0,1 m ve svahu (Mulčování dřevin mulčem z pokosu tl. cca 10 cm vč. přesunu materiálu) - (plocha mulče: plocha kordonů)</t>
  </si>
  <si>
    <t>185804312</t>
  </si>
  <si>
    <t>Zalití rostlin vodou plochy záhonů jednotlivě přes 20 m2</t>
  </si>
  <si>
    <t>1636475436</t>
  </si>
  <si>
    <t xml:space="preserve">Poznámka k položce:_x000d_
zalití rostlin vodou v rovině  (10l/ks keře,  30l/ks stromy)10x ročně</t>
  </si>
  <si>
    <t>(998+20)*0,01*10 "keře"</t>
  </si>
  <si>
    <t>75*0,03*10 "stromy"</t>
  </si>
  <si>
    <t>185804319</t>
  </si>
  <si>
    <t>Zalití rostlin vodou Příplatek k cenám za zálivku ve svahu</t>
  </si>
  <si>
    <t>-1793618423</t>
  </si>
  <si>
    <t xml:space="preserve">Poznámka k položce:_x000d_
zalití rostlin vodou ve svahu do 1:1  (10l/ks keře,  30l/ks stromy)10x ročně</t>
  </si>
  <si>
    <t>998*0,01*10</t>
  </si>
  <si>
    <t>-170624315</t>
  </si>
  <si>
    <t>08211321</t>
  </si>
  <si>
    <t>voda pitná pro ostatní odběratele</t>
  </si>
  <si>
    <t>1020909653</t>
  </si>
  <si>
    <t>184852321</t>
  </si>
  <si>
    <t>Řez stromů prováděný lezeckou technikou výchovný (S-RV) špičáky a keřové stromy, výšky do 4 m</t>
  </si>
  <si>
    <t>-321225756</t>
  </si>
  <si>
    <t>184801131</t>
  </si>
  <si>
    <t>Ošetření vysazených dřevin ve skupinách v rovině nebo na svahu do 1:5</t>
  </si>
  <si>
    <t>-1736825424</t>
  </si>
  <si>
    <t>184801121</t>
  </si>
  <si>
    <t>Ošetření vysazených dřevin solitérních v rovině nebo na svahu do 1:5</t>
  </si>
  <si>
    <t>1070798849</t>
  </si>
  <si>
    <t>Poznámka k položce:_x000d_
Kontrola stavu dřevin a ošetření vč.okopání, upevnění kůlů, úvazků, chráničky - v rovině</t>
  </si>
  <si>
    <t>18001R</t>
  </si>
  <si>
    <t>kontrola funkčnosti oplocení (1x ročně)</t>
  </si>
  <si>
    <t>958563828</t>
  </si>
  <si>
    <t>111151131</t>
  </si>
  <si>
    <t>Pokosení trávníku při souvislé ploše do 1000 m2 lučního v rovině nebo svahu do 1:5</t>
  </si>
  <si>
    <t>-723482987</t>
  </si>
  <si>
    <t xml:space="preserve">Poznámka k položce:_x000d_
pěstební opatření zatravněných  ploch  v rovině -pokosení  s odklizením (2x ročně).</t>
  </si>
  <si>
    <t>2401*2"kosení 2-krát ročně"</t>
  </si>
  <si>
    <t>782367526</t>
  </si>
  <si>
    <t>4802*0,001"travní mulč"</t>
  </si>
  <si>
    <t>02.02 - SO02 - Rozvojová péče o výsadby - 2. ROK</t>
  </si>
  <si>
    <t xml:space="preserve">Poznámka k položce:_x000d_
zalití rostlin vodou v rovině  (10l/ks keře,  30l/ks stromy)8x ročně</t>
  </si>
  <si>
    <t>(998+20)*0,01*8 "keře"</t>
  </si>
  <si>
    <t>75*0,03*8 "stromy"</t>
  </si>
  <si>
    <t xml:space="preserve">Poznámka k položce:_x000d_
zalití rostlin vodou ve svahu do 1:1  (10l/ks keře,  30l/ks stromy)8x ročně</t>
  </si>
  <si>
    <t>998*0,01*8</t>
  </si>
  <si>
    <t>439502678</t>
  </si>
  <si>
    <t>02.03 - SO02 - Rozvojová péče o výsadby - 3. ROK</t>
  </si>
  <si>
    <t xml:space="preserve">Poznámka k položce:_x000d_
zalití rostlin vodou v rovině  (10l/ks keře,  30l/ks stromy)6x ročně</t>
  </si>
  <si>
    <t>(998+20)*0,01*6 "keře"</t>
  </si>
  <si>
    <t>75*0,03*6 "stromy"</t>
  </si>
  <si>
    <t xml:space="preserve">Poznámka k položce:_x000d_
zalití rostlin vodou ve svahu do 1:1  (10l/ks keře,  30l/ks stromy)6x ročně</t>
  </si>
  <si>
    <t>998*0,01*6</t>
  </si>
  <si>
    <t>03 - SO03 – Travnatá polní cesta C13</t>
  </si>
  <si>
    <t xml:space="preserve">    5 - Komunikace pozemní</t>
  </si>
  <si>
    <t>1368854021</t>
  </si>
  <si>
    <t>Poznámka k položce:_x000d_
Roztřídění zemin z hlediska vhodnosti pro sypání hrázky a těsnění dna zdrže SO01.</t>
  </si>
  <si>
    <t>(1511.71+20.2+160.77)*0,3 "C13"</t>
  </si>
  <si>
    <t>1330794839</t>
  </si>
  <si>
    <t>1675785764</t>
  </si>
  <si>
    <t>2*2,5*(1,9+1,7)*0,35 "silniční příkop"</t>
  </si>
  <si>
    <t>132151101</t>
  </si>
  <si>
    <t>Hloubení nezapažených rýh šířky do 800 mm strojně s urovnáním dna do předepsaného profilu a spádu v hornině třídy těžitelnosti I skupiny 1 a 2 do 20 m3</t>
  </si>
  <si>
    <t>87294817</t>
  </si>
  <si>
    <t>2*2,04 "stabilizační pasy"</t>
  </si>
  <si>
    <t>919167612</t>
  </si>
  <si>
    <t>322,62 "vhodná zemina pro SO01"</t>
  </si>
  <si>
    <t>514,104-322,62 "nakládání vytříděné zeminy pro odvoz na skládku"</t>
  </si>
  <si>
    <t>-1728482687</t>
  </si>
  <si>
    <t>414,81-102 "ornice na pozemek p.č. 1078 s odečtem ornice do 50 m od pozemku"</t>
  </si>
  <si>
    <t>-1513864363</t>
  </si>
  <si>
    <t>514,104-322,62+4,08 "Výkopy na skládku"</t>
  </si>
  <si>
    <t>-2046878077</t>
  </si>
  <si>
    <t xml:space="preserve">(514,104-322,62+4,08)*2,2 </t>
  </si>
  <si>
    <t>181351113</t>
  </si>
  <si>
    <t>Rozprostření a urovnání ornice v rovině nebo ve svahu sklonu do 1:5 strojně při souvislé ploše přes 500 m2, tl. vrstvy do 200 mm</t>
  </si>
  <si>
    <t>1725102927</t>
  </si>
  <si>
    <t>414,82/0,1 "rozprostření zbývající ornice na C13 přilehlé pozemky"</t>
  </si>
  <si>
    <t>(1511.71-124.75+160.77) "ornice pro ZV tl. 25 mm"</t>
  </si>
  <si>
    <t>181451311</t>
  </si>
  <si>
    <t>Založení trávníku strojně výsevem včetně utažení na ploše v rovině nebo na svahu do 1:5</t>
  </si>
  <si>
    <t>1672901404</t>
  </si>
  <si>
    <t>1511.71-124.75+160.77</t>
  </si>
  <si>
    <t>-2001627791</t>
  </si>
  <si>
    <t>1547,73*0,025 'Přepočtené koeficientem množství</t>
  </si>
  <si>
    <t>270210221</t>
  </si>
  <si>
    <t>Zdivo základové z lomového kamene na hloubku do 5 m, v prostoru zapaženém nebo nezapaženém s odstraněním napadávky, bez úpravy povrchu základové spáry, s dodáním všech hmot rubové z lomového kamene lomařsky upraveného, jednostranně lícované, bez zatření spár, na maltu cementovou MC 10</t>
  </si>
  <si>
    <t>1548522280</t>
  </si>
  <si>
    <t>2*2,9*0,5 "výztužné pasy"</t>
  </si>
  <si>
    <t>46,6*0,5*0,8 "sjezd"</t>
  </si>
  <si>
    <t>451316112</t>
  </si>
  <si>
    <t>Podklad pod dlažbu z betonu prostého se zvýšenými nároky na prostředí tř. C 25/30 tl. přes 100 do 150 mm</t>
  </si>
  <si>
    <t>-1084010239</t>
  </si>
  <si>
    <t>Poznámka k položce:_x000d_
C 25/30 XF3</t>
  </si>
  <si>
    <t>114,5 "dlažba sjezdu"</t>
  </si>
  <si>
    <t>2*2,5*(1,9+1,7) "dlažba silničního příkopu"</t>
  </si>
  <si>
    <t>58381007</t>
  </si>
  <si>
    <t>kostka dlažební žula drobná 8/10</t>
  </si>
  <si>
    <t>-1453748230</t>
  </si>
  <si>
    <t>11*0,2</t>
  </si>
  <si>
    <t>2,2*1,02 'Přepočtené koeficientem množství</t>
  </si>
  <si>
    <t>Podkladní a zajišťovací konstrukce z betonu prostého v otevřeném výkopu desky pod potrubí, stoky a drobné objekty z betonu tř. C 20/25 XF3</t>
  </si>
  <si>
    <t>-455129665</t>
  </si>
  <si>
    <t>11*0,11 "lože dvojřádku kostek"</t>
  </si>
  <si>
    <t>0,28*8,32 "lože žlabu"</t>
  </si>
  <si>
    <t>Komunikace pozemní</t>
  </si>
  <si>
    <t>564710111</t>
  </si>
  <si>
    <t>Podklad nebo kryt z kameniva hrubého drceného vel. 16-32 mm s rozprostřením, po zhutnění tl. 25 mm</t>
  </si>
  <si>
    <t>1069199336</t>
  </si>
  <si>
    <t>Poznámka k položce:_x000d_
Promíchat s ornicí pč. 9, rozprostřít, oset, neválcovat. ZV po zhutnění 50 mm.</t>
  </si>
  <si>
    <t>(1511.71-124.75+160.77) "štěrk 16-32 pro ZV"</t>
  </si>
  <si>
    <t>564710112</t>
  </si>
  <si>
    <t>Podklad nebo kryt z kameniva hrubého drceného vel. 16-22 mm s rozprostřením a zhutněním, po zhutnění tl. 30 mm</t>
  </si>
  <si>
    <t>319931332</t>
  </si>
  <si>
    <t>1511.71-124.75+160.77 "vrstva 16-22 k zaválcování"</t>
  </si>
  <si>
    <t>564752111</t>
  </si>
  <si>
    <t>Podklad nebo kryt z vibrovaného štěrku VŠ s rozprostřením, vlhčením a zhutněním, po zhutnění tl. 150 mm</t>
  </si>
  <si>
    <t>457962920</t>
  </si>
  <si>
    <t>1511.71-124.75+160.77 "vrstva 32-63"</t>
  </si>
  <si>
    <t>564851111</t>
  </si>
  <si>
    <t>Podklad ze štěrkodrti ŠD s rozprostřením a zhutněním, po zhutnění tl. 150 mm</t>
  </si>
  <si>
    <t>353441783</t>
  </si>
  <si>
    <t>1511.71-124.75+160.77 "vrstva 0-63"</t>
  </si>
  <si>
    <t>-2029840749</t>
  </si>
  <si>
    <t>(1511.71+20.2+160.77)*2 "2x vrstva 16-32"</t>
  </si>
  <si>
    <t>-891118087</t>
  </si>
  <si>
    <t>1511.71+20.2+160.77 "vrstva 63-120"</t>
  </si>
  <si>
    <t>591241111</t>
  </si>
  <si>
    <t>Kladení dlažby z kostek s provedením lože do tl. 50 mm, s vyplněním spár, s dvojím beraněním a se smetením přebytečného materiálu na krajnici drobných z kamene, do lože z cementové malty</t>
  </si>
  <si>
    <t>-1350951011</t>
  </si>
  <si>
    <t>594511111</t>
  </si>
  <si>
    <t>Dlažba nebo přídlažba z lomového kamene lomařsky upraveného rigolového v ploše vodorovné nebo ve sklonu tl. do 250 mm, bez vyplnění spár, s provedením lože tl. 50 mm z betonu</t>
  </si>
  <si>
    <t>-1079511451</t>
  </si>
  <si>
    <t>Poznámka k položce:_x000d_
tl. 200 mm</t>
  </si>
  <si>
    <t>594511111R</t>
  </si>
  <si>
    <t>Dlažba nebo přídlažba z lomového kamene lomařsky upraveného rigolového v ploše vodorovné nebo ve sklonu tl. 300 mm, bez vyplnění spár, s provedením lože tl. 50 mm z betonu C 25/30 XF2</t>
  </si>
  <si>
    <t>1389858933</t>
  </si>
  <si>
    <t>114,5 "sjezd"</t>
  </si>
  <si>
    <t>599632111</t>
  </si>
  <si>
    <t>Vyplnění spár dlažby (přídlažby) z lomového kamene v jakémkoliv sklonu plochy a jakékoliv tloušťky cementovou maltou se zatřením</t>
  </si>
  <si>
    <t>2002789927</t>
  </si>
  <si>
    <t>Poznámka k položce:_x000d_
spáry prolité či vyplněné průmyslově vyráběnou MCs (spárovací hmotou), pro venkovní užití.</t>
  </si>
  <si>
    <t>46,6*0,5 "zákl. zdivo sjezdu"</t>
  </si>
  <si>
    <t>3*2 "stabilizační pasy"</t>
  </si>
  <si>
    <t>912211111</t>
  </si>
  <si>
    <t>Montáž směrového sloupku plastového s odrazkou prostým uložením bez betonového základu silničního</t>
  </si>
  <si>
    <t>-1244417211</t>
  </si>
  <si>
    <t>40445158</t>
  </si>
  <si>
    <t>sloupek směrový silniční plastový 1,2m</t>
  </si>
  <si>
    <t>-422577465</t>
  </si>
  <si>
    <t>91623R</t>
  </si>
  <si>
    <t>Příplatek za řezání žlabu</t>
  </si>
  <si>
    <t>-669420999</t>
  </si>
  <si>
    <t>Poznámka k položce:_x000d_
zařezání žlabu v požadovaném sklonu</t>
  </si>
  <si>
    <t>919112222</t>
  </si>
  <si>
    <t>Řezání dilatačních spár v živičném krytu vytvoření komůrky pro těsnící zálivku šířky 15 mm, hloubky 25 mm</t>
  </si>
  <si>
    <t>-27151187</t>
  </si>
  <si>
    <t>919122121</t>
  </si>
  <si>
    <t>Utěsnění dilatačních spár zálivkou za tepla v cementobetonovém nebo živičném krytu včetně adhezního nátěru s těsnicím profilem pod zálivkou, pro komůrky šířky 15 mm, hloubky 25 mm</t>
  </si>
  <si>
    <t>567445175</t>
  </si>
  <si>
    <t>935113212</t>
  </si>
  <si>
    <t>Osazení odvodňovacího žlabu s krycím roštem betonového šířky přes 200 mm</t>
  </si>
  <si>
    <t>-93832937</t>
  </si>
  <si>
    <t>Poznámka k položce:_x000d_
odvodňovací betonový žlab zátěžové třídy F je navržen ve světlé šířce 500 mm, stavební šířce 625 mm a stavební výšce 625 mm s bezpečnostním falcem a litinovou hranou. Litinový rošt je přišroubován na čtyřech místech a čepy na spodní hraně roštu zajistí pevný spoj se žlabem. Žlab bude usazen do základu z betonu C20/25 XF3 š. 1.0 m a tl. 200 mm.</t>
  </si>
  <si>
    <t>59227R</t>
  </si>
  <si>
    <t>žlab odvodňovací betonový dle specifikace vč. roštu</t>
  </si>
  <si>
    <t>603564033</t>
  </si>
  <si>
    <t>Poznámka k položce:_x000d_
odvodňovací betonový žlab zátěžové třídy F je navržen ve světlé šířce 500 mm, stavební šířce 625 mm a stavební výšce 625 mm s bezpečnostním falcem a litinovou hranou. Litinový rošt je přišroubován na čtyřech místech a čepy na spodní hraně roštu zajistí pevný spoj se žlabem</t>
  </si>
  <si>
    <t>938902113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</si>
  <si>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0,30 do 0,50 m3/m</t>
  </si>
  <si>
    <t>-1987356239</t>
  </si>
  <si>
    <t>2*10</t>
  </si>
  <si>
    <t>998225111</t>
  </si>
  <si>
    <t>Přesun hmot pro komunikace s krytem z kameniva, monolitickým betonovým nebo živičným dopravní vzdálenost do 200 m jakékoliv délky objektu</t>
  </si>
  <si>
    <t>-1540794839</t>
  </si>
  <si>
    <t>04 - VRN</t>
  </si>
  <si>
    <t>OST - Ostatní</t>
  </si>
  <si>
    <t xml:space="preserve">    VRN4 - Inženýrská činnost</t>
  </si>
  <si>
    <t>938908411</t>
  </si>
  <si>
    <t>Čištění vozovek splachováním vodou povrchu podkladu nebo krytu živičného, betonového nebo dlážděného</t>
  </si>
  <si>
    <t>CS ÚRS 2017 01</t>
  </si>
  <si>
    <t>284124415</t>
  </si>
  <si>
    <t>Poznámka k položce:_x000d_
čištění min. 1x týdně a dále dle potřeby</t>
  </si>
  <si>
    <t>20*1000</t>
  </si>
  <si>
    <t>OST</t>
  </si>
  <si>
    <t>Ostatní</t>
  </si>
  <si>
    <t>800800001</t>
  </si>
  <si>
    <t>Náklady spojené se zajištěním a realizací prací</t>
  </si>
  <si>
    <t>soubor</t>
  </si>
  <si>
    <t>1898042322</t>
  </si>
  <si>
    <t>Poznámka k položce:_x000d_
Uvedení pozemků do původního stavu, údržba vozovek během stavby.</t>
  </si>
  <si>
    <t>800800006</t>
  </si>
  <si>
    <t>Zpracování a předání dokumentace skutečného provedení_x000d_
 stavby objednateli a zaměření skutečného provedení stavby - geodetická část _x000d_
dokumentace v rozsahu _x000d_
odpovídajícím příslušným právním předpisům, pořízení fotodokumentace stavby</t>
  </si>
  <si>
    <t>-1033333820</t>
  </si>
  <si>
    <t>Poznámka k položce:_x000d_
Dokumentace skutečného provedení stavby: 3 paré + 1 v elektronické formě._x000d_
Geodetická část dokumentace: 3 paré + 1 v elektronické formě.</t>
  </si>
  <si>
    <t>800800008</t>
  </si>
  <si>
    <t>Protokolární předání stavbou dotčených pozemků a _x000d_
komunikací, uvedených do původního stavu, zpět jejich_x000d_
 vlastníkům</t>
  </si>
  <si>
    <t>41082033</t>
  </si>
  <si>
    <t>800800015</t>
  </si>
  <si>
    <t>Zajištění a zabezpečení staveniště, zřízení a likvidace zařízení staveniště, včetně případných přípojek, přístupů, _x000d_
deponií apod.</t>
  </si>
  <si>
    <t>-1200314140</t>
  </si>
  <si>
    <t>800800018</t>
  </si>
  <si>
    <t>Vytyčení inženýrských sítí a zařízení, včetně zajištění případné aktualizace vyjádření správců sítí, která pozbudou platnosti v období mezi předáním staveniště a vytyčením sítí a případné protokolární zpětné předání jejich správcům.</t>
  </si>
  <si>
    <t>-255585796</t>
  </si>
  <si>
    <t>02 R</t>
  </si>
  <si>
    <t>Zajištění a provedení zkoušek, rozborů a atestů nutných pro řádné provádění a dokončení díla, uvedených v projektové dokumentaci včetně předání jejich výsledků objednateli, jakož i provedení následujích zkoušek a rozborů.</t>
  </si>
  <si>
    <t>243979276</t>
  </si>
  <si>
    <t>Poznámka k položce:_x000d_
Náklady zhotovitele, související s prováděním zkoušek a revizí předepsaných technickými normami, a které jsou pro provedení díla nezbytné, vč. stanovení receptury pro zvýšení únosnosti podloží._x000d_
Zajištění a provedení zkoušek, rozborů a atestů nutných pro řádné provádění a dokončení díla, uvedených v projektové dokumentaci včetně předání jejich výsledků objednateli, jakož i provedení následujích zkoušek a rozborů.</t>
  </si>
  <si>
    <t>03 R</t>
  </si>
  <si>
    <t>Vytyčení stavby (případně pozemků nebo provedení jiných geodetických prací*) odborně způsobilou osobou v oboru zeměměřictví.</t>
  </si>
  <si>
    <t>-1154253745</t>
  </si>
  <si>
    <t>08000R</t>
  </si>
  <si>
    <t xml:space="preserve">Projednání a zřízení příjezdů z polních cest, údržba dotčených komunikací, včetně uvedení všech povrchů do původního stavu a jejich protokolární předání </t>
  </si>
  <si>
    <t>kpl.</t>
  </si>
  <si>
    <t>-708109232</t>
  </si>
  <si>
    <t>09 R</t>
  </si>
  <si>
    <t>Projednání a zajištění zvláštního užívání komunikací a veřejných ploch, včetně zajištění dopravního značení, a to v rozsahu nezbytném pro řádné a bezpečné provádění stavby.</t>
  </si>
  <si>
    <t>202837883</t>
  </si>
  <si>
    <t>20 R</t>
  </si>
  <si>
    <t>Zajištění a provedení zkoušek betonu</t>
  </si>
  <si>
    <t>-365772058</t>
  </si>
  <si>
    <t>Poznámka k položce:_x000d_
Náklady zhotovitele, související s prováděním zkoušek betonu._x000d_
Zajištění a provedení zkoušek betonu: 3 zkoušky pevnosti, mrazuvzdornosti a průsaku vody (voděodolnosti).</t>
  </si>
  <si>
    <t>21 R</t>
  </si>
  <si>
    <t>Cedule BOZP vč. cedulí, příp. cedule upozorňující na kácení</t>
  </si>
  <si>
    <t>-1476913636</t>
  </si>
  <si>
    <t>Poznámka k položce:_x000d_
Na stavbě budou osazeny informační plechové cedule - dočasné. Každá bude osazena na AL sloupku. Součástí také budou šrouby, objímky a kotvící prvky. Materiál cedule bude voděodolný._x000d_
Zajištění umístění štítku o povolení stavby._x000d_
Cena včetně grafického zpracování a potisku.</t>
  </si>
  <si>
    <t>29 R</t>
  </si>
  <si>
    <t>Finanční náhrada škody vzniklé na porostu okolních pozemků po dobu výstavby</t>
  </si>
  <si>
    <t>-1184930302</t>
  </si>
  <si>
    <t>30 R</t>
  </si>
  <si>
    <t>Náklady spojené s povinnou publicitou zahrnuje náklady na propagační cedule - trvalé. Na stavbě budou osazeny 2 informační plechové cedule velikosti A3. Každá bude osazena na AL sloupku. Součástí také budou šrouby, objímky a kotvící prvky.</t>
  </si>
  <si>
    <t>-250767443</t>
  </si>
  <si>
    <t>Poznámka k položce:_x000d_
Náklady spojené s povinnou publicitou zahrnuje náklady na propagační cedule - trvalé. Na stavbě budou osazeny 2 informační plechové cedule velikosti A3. Každá bude osazena na AL sloupku. Součástí také budou šrouby, objímky a kotvící prvky. Materiál cedule bude voděodolný.	_x000d_
Cena včetně grafického zpracování a potisku.</t>
  </si>
  <si>
    <t>31R</t>
  </si>
  <si>
    <t>Dočasné městské betonové zábrany (typ159) zábrany</t>
  </si>
  <si>
    <t>-663820399</t>
  </si>
  <si>
    <t>Poznámka k položce:_x000d_
Dočasné zamezení vjezdu na cestu C13 za účelem ochrany výsevu travního krytu. Položka včetně materiálu, dopravy, montáže a demontáže. Osadit na začátek a konec cesty C13.</t>
  </si>
  <si>
    <t>011324000</t>
  </si>
  <si>
    <t>Průzkumné, geodetické a projektové práce průzkumné práce archeologická činnost archeologický průzkum</t>
  </si>
  <si>
    <t>-524900419</t>
  </si>
  <si>
    <t>VRN4</t>
  </si>
  <si>
    <t>Inženýrská činnost</t>
  </si>
  <si>
    <t>041903000</t>
  </si>
  <si>
    <t>Inženýrská činnost dozory dozor jiné osoby - dohled geologa</t>
  </si>
  <si>
    <t>2075668306</t>
  </si>
  <si>
    <t>Poznámka k položce:_x000d_
Geologický dohled během realizace stavby.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</si>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</sst>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851563" style="1" customWidth="1"/>
    <col min="2" max="2" width="1.710938" style="1" customWidth="1"/>
    <col min="3" max="3" width="4.421875" style="1" customWidth="1"/>
    <col min="4" max="4" width="2.851563" style="1" customWidth="1"/>
    <col min="5" max="5" width="2.851563" style="1" customWidth="1"/>
    <col min="6" max="6" width="2.851563" style="1" customWidth="1"/>
    <col min="7" max="7" width="2.851563" style="1" customWidth="1"/>
    <col min="8" max="8" width="2.851563" style="1" customWidth="1"/>
    <col min="9" max="9" width="2.851563" style="1" customWidth="1"/>
    <col min="10" max="10" width="2.851563" style="1" customWidth="1"/>
    <col min="11" max="11" width="2.851563" style="1" customWidth="1"/>
    <col min="12" max="12" width="2.851563" style="1" customWidth="1"/>
    <col min="13" max="13" width="2.851563" style="1" customWidth="1"/>
    <col min="14" max="14" width="2.851563" style="1" customWidth="1"/>
    <col min="15" max="15" width="2.851563" style="1" customWidth="1"/>
    <col min="16" max="16" width="2.851563" style="1" customWidth="1"/>
    <col min="17" max="17" width="2.851563" style="1" customWidth="1"/>
    <col min="18" max="18" width="2.851563" style="1" customWidth="1"/>
    <col min="19" max="19" width="2.851563" style="1" customWidth="1"/>
    <col min="20" max="20" width="2.851563" style="1" customWidth="1"/>
    <col min="21" max="21" width="2.851563" style="1" customWidth="1"/>
    <col min="22" max="22" width="2.851563" style="1" customWidth="1"/>
    <col min="23" max="23" width="2.851563" style="1" customWidth="1"/>
    <col min="24" max="24" width="2.851563" style="1" customWidth="1"/>
    <col min="25" max="25" width="2.851563" style="1" customWidth="1"/>
    <col min="26" max="26" width="2.851563" style="1" customWidth="1"/>
    <col min="27" max="27" width="2.851563" style="1" customWidth="1"/>
    <col min="28" max="28" width="2.851563" style="1" customWidth="1"/>
    <col min="29" max="29" width="2.851563" style="1" customWidth="1"/>
    <col min="30" max="30" width="2.851563" style="1" customWidth="1"/>
    <col min="31" max="31" width="2.851563" style="1" customWidth="1"/>
    <col min="32" max="32" width="2.851563" style="1" customWidth="1"/>
    <col min="33" max="33" width="2.851563" style="1" customWidth="1"/>
    <col min="34" max="34" width="3.574219" style="1" customWidth="1"/>
    <col min="35" max="35" width="42.28125" style="1" customWidth="1"/>
    <col min="36" max="36" width="2.574219" style="1" customWidth="1"/>
    <col min="37" max="37" width="2.574219" style="1" customWidth="1"/>
    <col min="38" max="38" width="8.851563" style="1" customWidth="1"/>
    <col min="39" max="39" width="3.574219" style="1" customWidth="1"/>
    <col min="40" max="40" width="14.28125" style="1" customWidth="1"/>
    <col min="41" max="41" width="8.003906" style="1" customWidth="1"/>
    <col min="42" max="42" width="4.421875" style="1" customWidth="1"/>
    <col min="43" max="43" width="16.71094" style="1" customWidth="1"/>
    <col min="44" max="44" width="14.57422" style="1" customWidth="1"/>
    <col min="45" max="45" width="27.71094" style="1" hidden="1" customWidth="1"/>
    <col min="46" max="46" width="27.71094" style="1" hidden="1" customWidth="1"/>
    <col min="47" max="47" width="27.71094" style="1" hidden="1" customWidth="1"/>
    <col min="48" max="48" width="23.14063" style="1" hidden="1" customWidth="1"/>
    <col min="49" max="49" width="23.14063" style="1" hidden="1" customWidth="1"/>
    <col min="50" max="50" width="26.71094" style="1" hidden="1" customWidth="1"/>
    <col min="51" max="51" width="26.71094" style="1" hidden="1" customWidth="1"/>
    <col min="52" max="52" width="23.14063" style="1" hidden="1" customWidth="1"/>
    <col min="53" max="53" width="20.57422" style="1" hidden="1" customWidth="1"/>
    <col min="54" max="54" width="26.71094" style="1" hidden="1" customWidth="1"/>
    <col min="55" max="55" width="23.14063" style="1" hidden="1" customWidth="1"/>
    <col min="56" max="56" width="20.57422" style="1" hidden="1" customWidth="1"/>
    <col min="57" max="57" width="71.14063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27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8" customHeight="1">
      <c r="B23" s="21"/>
      <c r="C23" s="22"/>
      <c r="D23" s="22"/>
      <c r="E23" s="36" t="s">
        <v>35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49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2020/005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Revitalizace Mnišího potoka v k.ú. Jinačovice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Jinačovice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9. 2. 2021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6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50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6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33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51</v>
      </c>
      <c r="D52" s="87"/>
      <c r="E52" s="87"/>
      <c r="F52" s="87"/>
      <c r="G52" s="87"/>
      <c r="H52" s="88"/>
      <c r="I52" s="89" t="s">
        <v>52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53</v>
      </c>
      <c r="AH52" s="87"/>
      <c r="AI52" s="87"/>
      <c r="AJ52" s="87"/>
      <c r="AK52" s="87"/>
      <c r="AL52" s="87"/>
      <c r="AM52" s="87"/>
      <c r="AN52" s="89" t="s">
        <v>54</v>
      </c>
      <c r="AO52" s="87"/>
      <c r="AP52" s="87"/>
      <c r="AQ52" s="91" t="s">
        <v>55</v>
      </c>
      <c r="AR52" s="44"/>
      <c r="AS52" s="92" t="s">
        <v>56</v>
      </c>
      <c r="AT52" s="93" t="s">
        <v>57</v>
      </c>
      <c r="AU52" s="93" t="s">
        <v>58</v>
      </c>
      <c r="AV52" s="93" t="s">
        <v>59</v>
      </c>
      <c r="AW52" s="93" t="s">
        <v>60</v>
      </c>
      <c r="AX52" s="93" t="s">
        <v>61</v>
      </c>
      <c r="AY52" s="93" t="s">
        <v>62</v>
      </c>
      <c r="AZ52" s="93" t="s">
        <v>63</v>
      </c>
      <c r="BA52" s="93" t="s">
        <v>64</v>
      </c>
      <c r="BB52" s="93" t="s">
        <v>65</v>
      </c>
      <c r="BC52" s="93" t="s">
        <v>66</v>
      </c>
      <c r="BD52" s="94" t="s">
        <v>67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68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ROUND(SUM(AG55:AG61),2)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ROUND(SUM(AS55:AS61),2)</f>
        <v>0</v>
      </c>
      <c r="AT54" s="106">
        <f>ROUND(SUM(AV54:AW54),2)</f>
        <v>0</v>
      </c>
      <c r="AU54" s="107">
        <f>ROUND(SUM(AU55:AU61),5)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ROUND(SUM(AZ55:AZ61),2)</f>
        <v>0</v>
      </c>
      <c r="BA54" s="106">
        <f>ROUND(SUM(BA55:BA61),2)</f>
        <v>0</v>
      </c>
      <c r="BB54" s="106">
        <f>ROUND(SUM(BB55:BB61),2)</f>
        <v>0</v>
      </c>
      <c r="BC54" s="106">
        <f>ROUND(SUM(BC55:BC61),2)</f>
        <v>0</v>
      </c>
      <c r="BD54" s="108">
        <f>ROUND(SUM(BD55:BD61),2)</f>
        <v>0</v>
      </c>
      <c r="BE54" s="6"/>
      <c r="BS54" s="109" t="s">
        <v>69</v>
      </c>
      <c r="BT54" s="109" t="s">
        <v>70</v>
      </c>
      <c r="BU54" s="110" t="s">
        <v>71</v>
      </c>
      <c r="BV54" s="109" t="s">
        <v>72</v>
      </c>
      <c r="BW54" s="109" t="s">
        <v>5</v>
      </c>
      <c r="BX54" s="109" t="s">
        <v>73</v>
      </c>
      <c r="CL54" s="109" t="s">
        <v>19</v>
      </c>
    </row>
    <row r="55" s="7" customFormat="1" ht="14.4" customHeight="1">
      <c r="A55" s="111" t="s">
        <v>74</v>
      </c>
      <c r="B55" s="112"/>
      <c r="C55" s="113"/>
      <c r="D55" s="114" t="s">
        <v>75</v>
      </c>
      <c r="E55" s="114"/>
      <c r="F55" s="114"/>
      <c r="G55" s="114"/>
      <c r="H55" s="114"/>
      <c r="I55" s="115"/>
      <c r="J55" s="114" t="s">
        <v>76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'01 - SO01 – Revitalizace 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77</v>
      </c>
      <c r="AR55" s="118"/>
      <c r="AS55" s="119">
        <v>0</v>
      </c>
      <c r="AT55" s="120">
        <f>ROUND(SUM(AV55:AW55),2)</f>
        <v>0</v>
      </c>
      <c r="AU55" s="121">
        <f>'01 - SO01 – Revitalizace ...'!P84</f>
        <v>0</v>
      </c>
      <c r="AV55" s="120">
        <f>'01 - SO01 – Revitalizace ...'!J33</f>
        <v>0</v>
      </c>
      <c r="AW55" s="120">
        <f>'01 - SO01 – Revitalizace ...'!J34</f>
        <v>0</v>
      </c>
      <c r="AX55" s="120">
        <f>'01 - SO01 – Revitalizace ...'!J35</f>
        <v>0</v>
      </c>
      <c r="AY55" s="120">
        <f>'01 - SO01 – Revitalizace ...'!J36</f>
        <v>0</v>
      </c>
      <c r="AZ55" s="120">
        <f>'01 - SO01 – Revitalizace ...'!F33</f>
        <v>0</v>
      </c>
      <c r="BA55" s="120">
        <f>'01 - SO01 – Revitalizace ...'!F34</f>
        <v>0</v>
      </c>
      <c r="BB55" s="120">
        <f>'01 - SO01 – Revitalizace ...'!F35</f>
        <v>0</v>
      </c>
      <c r="BC55" s="120">
        <f>'01 - SO01 – Revitalizace ...'!F36</f>
        <v>0</v>
      </c>
      <c r="BD55" s="122">
        <f>'01 - SO01 – Revitalizace ...'!F37</f>
        <v>0</v>
      </c>
      <c r="BE55" s="7"/>
      <c r="BT55" s="123" t="s">
        <v>78</v>
      </c>
      <c r="BV55" s="123" t="s">
        <v>72</v>
      </c>
      <c r="BW55" s="123" t="s">
        <v>79</v>
      </c>
      <c r="BX55" s="123" t="s">
        <v>5</v>
      </c>
      <c r="CL55" s="123" t="s">
        <v>19</v>
      </c>
      <c r="CM55" s="123" t="s">
        <v>80</v>
      </c>
    </row>
    <row r="56" s="7" customFormat="1" ht="14.4" customHeight="1">
      <c r="A56" s="111" t="s">
        <v>74</v>
      </c>
      <c r="B56" s="112"/>
      <c r="C56" s="113"/>
      <c r="D56" s="114" t="s">
        <v>81</v>
      </c>
      <c r="E56" s="114"/>
      <c r="F56" s="114"/>
      <c r="G56" s="114"/>
      <c r="H56" s="114"/>
      <c r="I56" s="115"/>
      <c r="J56" s="114" t="s">
        <v>82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'02 - SO02 –  Lokální biok...'!J30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77</v>
      </c>
      <c r="AR56" s="118"/>
      <c r="AS56" s="119">
        <v>0</v>
      </c>
      <c r="AT56" s="120">
        <f>ROUND(SUM(AV56:AW56),2)</f>
        <v>0</v>
      </c>
      <c r="AU56" s="121">
        <f>'02 - SO02 –  Lokální biok...'!P86</f>
        <v>0</v>
      </c>
      <c r="AV56" s="120">
        <f>'02 - SO02 –  Lokální biok...'!J33</f>
        <v>0</v>
      </c>
      <c r="AW56" s="120">
        <f>'02 - SO02 –  Lokální biok...'!J34</f>
        <v>0</v>
      </c>
      <c r="AX56" s="120">
        <f>'02 - SO02 –  Lokální biok...'!J35</f>
        <v>0</v>
      </c>
      <c r="AY56" s="120">
        <f>'02 - SO02 –  Lokální biok...'!J36</f>
        <v>0</v>
      </c>
      <c r="AZ56" s="120">
        <f>'02 - SO02 –  Lokální biok...'!F33</f>
        <v>0</v>
      </c>
      <c r="BA56" s="120">
        <f>'02 - SO02 –  Lokální biok...'!F34</f>
        <v>0</v>
      </c>
      <c r="BB56" s="120">
        <f>'02 - SO02 –  Lokální biok...'!F35</f>
        <v>0</v>
      </c>
      <c r="BC56" s="120">
        <f>'02 - SO02 –  Lokální biok...'!F36</f>
        <v>0</v>
      </c>
      <c r="BD56" s="122">
        <f>'02 - SO02 –  Lokální biok...'!F37</f>
        <v>0</v>
      </c>
      <c r="BE56" s="7"/>
      <c r="BT56" s="123" t="s">
        <v>78</v>
      </c>
      <c r="BV56" s="123" t="s">
        <v>72</v>
      </c>
      <c r="BW56" s="123" t="s">
        <v>83</v>
      </c>
      <c r="BX56" s="123" t="s">
        <v>5</v>
      </c>
      <c r="CL56" s="123" t="s">
        <v>19</v>
      </c>
      <c r="CM56" s="123" t="s">
        <v>80</v>
      </c>
    </row>
    <row r="57" s="7" customFormat="1" ht="24.6" customHeight="1">
      <c r="A57" s="111" t="s">
        <v>74</v>
      </c>
      <c r="B57" s="112"/>
      <c r="C57" s="113"/>
      <c r="D57" s="114" t="s">
        <v>84</v>
      </c>
      <c r="E57" s="114"/>
      <c r="F57" s="114"/>
      <c r="G57" s="114"/>
      <c r="H57" s="114"/>
      <c r="I57" s="115"/>
      <c r="J57" s="114" t="s">
        <v>85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'02.01 - SO02 - Rozvojová ...'!J30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77</v>
      </c>
      <c r="AR57" s="118"/>
      <c r="AS57" s="119">
        <v>0</v>
      </c>
      <c r="AT57" s="120">
        <f>ROUND(SUM(AV57:AW57),2)</f>
        <v>0</v>
      </c>
      <c r="AU57" s="121">
        <f>'02.01 - SO02 - Rozvojová ...'!P81</f>
        <v>0</v>
      </c>
      <c r="AV57" s="120">
        <f>'02.01 - SO02 - Rozvojová ...'!J33</f>
        <v>0</v>
      </c>
      <c r="AW57" s="120">
        <f>'02.01 - SO02 - Rozvojová ...'!J34</f>
        <v>0</v>
      </c>
      <c r="AX57" s="120">
        <f>'02.01 - SO02 - Rozvojová ...'!J35</f>
        <v>0</v>
      </c>
      <c r="AY57" s="120">
        <f>'02.01 - SO02 - Rozvojová ...'!J36</f>
        <v>0</v>
      </c>
      <c r="AZ57" s="120">
        <f>'02.01 - SO02 - Rozvojová ...'!F33</f>
        <v>0</v>
      </c>
      <c r="BA57" s="120">
        <f>'02.01 - SO02 - Rozvojová ...'!F34</f>
        <v>0</v>
      </c>
      <c r="BB57" s="120">
        <f>'02.01 - SO02 - Rozvojová ...'!F35</f>
        <v>0</v>
      </c>
      <c r="BC57" s="120">
        <f>'02.01 - SO02 - Rozvojová ...'!F36</f>
        <v>0</v>
      </c>
      <c r="BD57" s="122">
        <f>'02.01 - SO02 - Rozvojová ...'!F37</f>
        <v>0</v>
      </c>
      <c r="BE57" s="7"/>
      <c r="BT57" s="123" t="s">
        <v>78</v>
      </c>
      <c r="BV57" s="123" t="s">
        <v>72</v>
      </c>
      <c r="BW57" s="123" t="s">
        <v>86</v>
      </c>
      <c r="BX57" s="123" t="s">
        <v>5</v>
      </c>
      <c r="CL57" s="123" t="s">
        <v>19</v>
      </c>
      <c r="CM57" s="123" t="s">
        <v>80</v>
      </c>
    </row>
    <row r="58" s="7" customFormat="1" ht="24.6" customHeight="1">
      <c r="A58" s="111" t="s">
        <v>74</v>
      </c>
      <c r="B58" s="112"/>
      <c r="C58" s="113"/>
      <c r="D58" s="114" t="s">
        <v>87</v>
      </c>
      <c r="E58" s="114"/>
      <c r="F58" s="114"/>
      <c r="G58" s="114"/>
      <c r="H58" s="114"/>
      <c r="I58" s="115"/>
      <c r="J58" s="114" t="s">
        <v>88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'02.02 - SO02 - Rozvojová ...'!J30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77</v>
      </c>
      <c r="AR58" s="118"/>
      <c r="AS58" s="119">
        <v>0</v>
      </c>
      <c r="AT58" s="120">
        <f>ROUND(SUM(AV58:AW58),2)</f>
        <v>0</v>
      </c>
      <c r="AU58" s="121">
        <f>'02.02 - SO02 - Rozvojová ...'!P81</f>
        <v>0</v>
      </c>
      <c r="AV58" s="120">
        <f>'02.02 - SO02 - Rozvojová ...'!J33</f>
        <v>0</v>
      </c>
      <c r="AW58" s="120">
        <f>'02.02 - SO02 - Rozvojová ...'!J34</f>
        <v>0</v>
      </c>
      <c r="AX58" s="120">
        <f>'02.02 - SO02 - Rozvojová ...'!J35</f>
        <v>0</v>
      </c>
      <c r="AY58" s="120">
        <f>'02.02 - SO02 - Rozvojová ...'!J36</f>
        <v>0</v>
      </c>
      <c r="AZ58" s="120">
        <f>'02.02 - SO02 - Rozvojová ...'!F33</f>
        <v>0</v>
      </c>
      <c r="BA58" s="120">
        <f>'02.02 - SO02 - Rozvojová ...'!F34</f>
        <v>0</v>
      </c>
      <c r="BB58" s="120">
        <f>'02.02 - SO02 - Rozvojová ...'!F35</f>
        <v>0</v>
      </c>
      <c r="BC58" s="120">
        <f>'02.02 - SO02 - Rozvojová ...'!F36</f>
        <v>0</v>
      </c>
      <c r="BD58" s="122">
        <f>'02.02 - SO02 - Rozvojová ...'!F37</f>
        <v>0</v>
      </c>
      <c r="BE58" s="7"/>
      <c r="BT58" s="123" t="s">
        <v>78</v>
      </c>
      <c r="BV58" s="123" t="s">
        <v>72</v>
      </c>
      <c r="BW58" s="123" t="s">
        <v>89</v>
      </c>
      <c r="BX58" s="123" t="s">
        <v>5</v>
      </c>
      <c r="CL58" s="123" t="s">
        <v>19</v>
      </c>
      <c r="CM58" s="123" t="s">
        <v>80</v>
      </c>
    </row>
    <row r="59" s="7" customFormat="1" ht="24.6" customHeight="1">
      <c r="A59" s="111" t="s">
        <v>74</v>
      </c>
      <c r="B59" s="112"/>
      <c r="C59" s="113"/>
      <c r="D59" s="114" t="s">
        <v>90</v>
      </c>
      <c r="E59" s="114"/>
      <c r="F59" s="114"/>
      <c r="G59" s="114"/>
      <c r="H59" s="114"/>
      <c r="I59" s="115"/>
      <c r="J59" s="114" t="s">
        <v>91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'02.03 - SO02 - Rozvojová ...'!J30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77</v>
      </c>
      <c r="AR59" s="118"/>
      <c r="AS59" s="119">
        <v>0</v>
      </c>
      <c r="AT59" s="120">
        <f>ROUND(SUM(AV59:AW59),2)</f>
        <v>0</v>
      </c>
      <c r="AU59" s="121">
        <f>'02.03 - SO02 - Rozvojová ...'!P81</f>
        <v>0</v>
      </c>
      <c r="AV59" s="120">
        <f>'02.03 - SO02 - Rozvojová ...'!J33</f>
        <v>0</v>
      </c>
      <c r="AW59" s="120">
        <f>'02.03 - SO02 - Rozvojová ...'!J34</f>
        <v>0</v>
      </c>
      <c r="AX59" s="120">
        <f>'02.03 - SO02 - Rozvojová ...'!J35</f>
        <v>0</v>
      </c>
      <c r="AY59" s="120">
        <f>'02.03 - SO02 - Rozvojová ...'!J36</f>
        <v>0</v>
      </c>
      <c r="AZ59" s="120">
        <f>'02.03 - SO02 - Rozvojová ...'!F33</f>
        <v>0</v>
      </c>
      <c r="BA59" s="120">
        <f>'02.03 - SO02 - Rozvojová ...'!F34</f>
        <v>0</v>
      </c>
      <c r="BB59" s="120">
        <f>'02.03 - SO02 - Rozvojová ...'!F35</f>
        <v>0</v>
      </c>
      <c r="BC59" s="120">
        <f>'02.03 - SO02 - Rozvojová ...'!F36</f>
        <v>0</v>
      </c>
      <c r="BD59" s="122">
        <f>'02.03 - SO02 - Rozvojová ...'!F37</f>
        <v>0</v>
      </c>
      <c r="BE59" s="7"/>
      <c r="BT59" s="123" t="s">
        <v>78</v>
      </c>
      <c r="BV59" s="123" t="s">
        <v>72</v>
      </c>
      <c r="BW59" s="123" t="s">
        <v>92</v>
      </c>
      <c r="BX59" s="123" t="s">
        <v>5</v>
      </c>
      <c r="CL59" s="123" t="s">
        <v>19</v>
      </c>
      <c r="CM59" s="123" t="s">
        <v>80</v>
      </c>
    </row>
    <row r="60" s="7" customFormat="1" ht="14.4" customHeight="1">
      <c r="A60" s="111" t="s">
        <v>74</v>
      </c>
      <c r="B60" s="112"/>
      <c r="C60" s="113"/>
      <c r="D60" s="114" t="s">
        <v>93</v>
      </c>
      <c r="E60" s="114"/>
      <c r="F60" s="114"/>
      <c r="G60" s="114"/>
      <c r="H60" s="114"/>
      <c r="I60" s="115"/>
      <c r="J60" s="114" t="s">
        <v>94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6">
        <f>'03 - SO03 – Travnatá poln...'!J30</f>
        <v>0</v>
      </c>
      <c r="AH60" s="115"/>
      <c r="AI60" s="115"/>
      <c r="AJ60" s="115"/>
      <c r="AK60" s="115"/>
      <c r="AL60" s="115"/>
      <c r="AM60" s="115"/>
      <c r="AN60" s="116">
        <f>SUM(AG60,AT60)</f>
        <v>0</v>
      </c>
      <c r="AO60" s="115"/>
      <c r="AP60" s="115"/>
      <c r="AQ60" s="117" t="s">
        <v>77</v>
      </c>
      <c r="AR60" s="118"/>
      <c r="AS60" s="119">
        <v>0</v>
      </c>
      <c r="AT60" s="120">
        <f>ROUND(SUM(AV60:AW60),2)</f>
        <v>0</v>
      </c>
      <c r="AU60" s="121">
        <f>'03 - SO03 – Travnatá poln...'!P86</f>
        <v>0</v>
      </c>
      <c r="AV60" s="120">
        <f>'03 - SO03 – Travnatá poln...'!J33</f>
        <v>0</v>
      </c>
      <c r="AW60" s="120">
        <f>'03 - SO03 – Travnatá poln...'!J34</f>
        <v>0</v>
      </c>
      <c r="AX60" s="120">
        <f>'03 - SO03 – Travnatá poln...'!J35</f>
        <v>0</v>
      </c>
      <c r="AY60" s="120">
        <f>'03 - SO03 – Travnatá poln...'!J36</f>
        <v>0</v>
      </c>
      <c r="AZ60" s="120">
        <f>'03 - SO03 – Travnatá poln...'!F33</f>
        <v>0</v>
      </c>
      <c r="BA60" s="120">
        <f>'03 - SO03 – Travnatá poln...'!F34</f>
        <v>0</v>
      </c>
      <c r="BB60" s="120">
        <f>'03 - SO03 – Travnatá poln...'!F35</f>
        <v>0</v>
      </c>
      <c r="BC60" s="120">
        <f>'03 - SO03 – Travnatá poln...'!F36</f>
        <v>0</v>
      </c>
      <c r="BD60" s="122">
        <f>'03 - SO03 – Travnatá poln...'!F37</f>
        <v>0</v>
      </c>
      <c r="BE60" s="7"/>
      <c r="BT60" s="123" t="s">
        <v>78</v>
      </c>
      <c r="BV60" s="123" t="s">
        <v>72</v>
      </c>
      <c r="BW60" s="123" t="s">
        <v>95</v>
      </c>
      <c r="BX60" s="123" t="s">
        <v>5</v>
      </c>
      <c r="CL60" s="123" t="s">
        <v>19</v>
      </c>
      <c r="CM60" s="123" t="s">
        <v>80</v>
      </c>
    </row>
    <row r="61" s="7" customFormat="1" ht="14.4" customHeight="1">
      <c r="A61" s="111" t="s">
        <v>74</v>
      </c>
      <c r="B61" s="112"/>
      <c r="C61" s="113"/>
      <c r="D61" s="114" t="s">
        <v>96</v>
      </c>
      <c r="E61" s="114"/>
      <c r="F61" s="114"/>
      <c r="G61" s="114"/>
      <c r="H61" s="114"/>
      <c r="I61" s="115"/>
      <c r="J61" s="114" t="s">
        <v>97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'04 - VRN'!J30</f>
        <v>0</v>
      </c>
      <c r="AH61" s="115"/>
      <c r="AI61" s="115"/>
      <c r="AJ61" s="115"/>
      <c r="AK61" s="115"/>
      <c r="AL61" s="115"/>
      <c r="AM61" s="115"/>
      <c r="AN61" s="116">
        <f>SUM(AG61,AT61)</f>
        <v>0</v>
      </c>
      <c r="AO61" s="115"/>
      <c r="AP61" s="115"/>
      <c r="AQ61" s="117" t="s">
        <v>77</v>
      </c>
      <c r="AR61" s="118"/>
      <c r="AS61" s="124">
        <v>0</v>
      </c>
      <c r="AT61" s="125">
        <f>ROUND(SUM(AV61:AW61),2)</f>
        <v>0</v>
      </c>
      <c r="AU61" s="126">
        <f>'04 - VRN'!P85</f>
        <v>0</v>
      </c>
      <c r="AV61" s="125">
        <f>'04 - VRN'!J33</f>
        <v>0</v>
      </c>
      <c r="AW61" s="125">
        <f>'04 - VRN'!J34</f>
        <v>0</v>
      </c>
      <c r="AX61" s="125">
        <f>'04 - VRN'!J35</f>
        <v>0</v>
      </c>
      <c r="AY61" s="125">
        <f>'04 - VRN'!J36</f>
        <v>0</v>
      </c>
      <c r="AZ61" s="125">
        <f>'04 - VRN'!F33</f>
        <v>0</v>
      </c>
      <c r="BA61" s="125">
        <f>'04 - VRN'!F34</f>
        <v>0</v>
      </c>
      <c r="BB61" s="125">
        <f>'04 - VRN'!F35</f>
        <v>0</v>
      </c>
      <c r="BC61" s="125">
        <f>'04 - VRN'!F36</f>
        <v>0</v>
      </c>
      <c r="BD61" s="127">
        <f>'04 - VRN'!F37</f>
        <v>0</v>
      </c>
      <c r="BE61" s="7"/>
      <c r="BT61" s="123" t="s">
        <v>78</v>
      </c>
      <c r="BV61" s="123" t="s">
        <v>72</v>
      </c>
      <c r="BW61" s="123" t="s">
        <v>98</v>
      </c>
      <c r="BX61" s="123" t="s">
        <v>5</v>
      </c>
      <c r="CL61" s="123" t="s">
        <v>19</v>
      </c>
      <c r="CM61" s="123" t="s">
        <v>80</v>
      </c>
    </row>
    <row r="62" s="2" customFormat="1" ht="30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4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44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  <c r="BD63" s="38"/>
      <c r="BE63" s="38"/>
    </row>
  </sheetData>
  <sheetProtection sheet="1" formatColumns="0" formatRows="0" objects="1" scenarios="1" spinCount="100000" saltValue="fKtzE0GS98pFVkS0ZD1U9Y5RvRtd3zJKS5q7bl/ACfkeSvOF2163Def1k5Xv8ZXHND4qln6emHGVsqJCyItCYw==" hashValue="nYwZxW98cwG4qUvviisaWGZknAxjQuU7I1mcsnU7CHOJFkSs7B2meNz8GLbBOOOhyQNX3gMcAUG3p3xyuALulA==" algorithmName="SHA-512" password="CC35"/>
  <mergeCells count="66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SO01 – Revitalizace ...'!C2" display="/"/>
    <hyperlink ref="A56" location="'02 - SO02 –  Lokální biok...'!C2" display="/"/>
    <hyperlink ref="A57" location="'02.01 - SO02 - Rozvojová ...'!C2" display="/"/>
    <hyperlink ref="A58" location="'02.02 - SO02 - Rozvojová ...'!C2" display="/"/>
    <hyperlink ref="A59" location="'02.03 - SO02 - Rozvojová ...'!C2" display="/"/>
    <hyperlink ref="A60" location="'03 - SO03 – Travnatá poln...'!C2" display="/"/>
    <hyperlink ref="A61" location="'04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79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4.4" customHeight="1">
      <c r="B7" s="20"/>
      <c r="E7" s="133" t="str">
        <f>'Rekapitulace stavby'!K6</f>
        <v>Revitalizace Mnišího potoka v k.ú. Jinačovice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100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5.6" customHeight="1">
      <c r="A9" s="38"/>
      <c r="B9" s="44"/>
      <c r="C9" s="38"/>
      <c r="D9" s="38"/>
      <c r="E9" s="135" t="s">
        <v>101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9. 2. 2021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4.4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ROUND((SUM(BE84:BE188)),  2)</f>
        <v>0</v>
      </c>
      <c r="G33" s="38"/>
      <c r="H33" s="38"/>
      <c r="I33" s="148">
        <v>0.20999999999999999</v>
      </c>
      <c r="J33" s="147">
        <f>ROUND(((SUM(BE84:BE188))*I33),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ROUND((SUM(BF84:BF188)),  2)</f>
        <v>0</v>
      </c>
      <c r="G34" s="38"/>
      <c r="H34" s="38"/>
      <c r="I34" s="148">
        <v>0.14999999999999999</v>
      </c>
      <c r="J34" s="147">
        <f>ROUND(((SUM(BF84:BF188))*I34),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ROUND((SUM(BG84:BG188)),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ROUND((SUM(BH84:BH188)),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ROUND((SUM(BI84:BI188)),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4.4" customHeight="1">
      <c r="A48" s="38"/>
      <c r="B48" s="39"/>
      <c r="C48" s="40"/>
      <c r="D48" s="40"/>
      <c r="E48" s="160" t="str">
        <f>E7</f>
        <v>Revitalizace Mnišího potoka v k.ú. Jinačovice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5.6" customHeight="1">
      <c r="A50" s="38"/>
      <c r="B50" s="39"/>
      <c r="C50" s="40"/>
      <c r="D50" s="40"/>
      <c r="E50" s="69" t="str">
        <f>E9</f>
        <v>01 - SO01 – Revitalizace Mnišího potoka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Jinačovice</v>
      </c>
      <c r="G52" s="40"/>
      <c r="H52" s="40"/>
      <c r="I52" s="32" t="s">
        <v>23</v>
      </c>
      <c r="J52" s="72" t="str">
        <f>IF(J12="","",J12)</f>
        <v>9. 2. 2021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6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6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103</v>
      </c>
      <c r="D57" s="162"/>
      <c r="E57" s="162"/>
      <c r="F57" s="162"/>
      <c r="G57" s="162"/>
      <c r="H57" s="162"/>
      <c r="I57" s="162"/>
      <c r="J57" s="163" t="s">
        <v>104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105</v>
      </c>
    </row>
    <row r="60" s="9" customFormat="1" ht="24.96" customHeight="1">
      <c r="A60" s="9"/>
      <c r="B60" s="165"/>
      <c r="C60" s="166"/>
      <c r="D60" s="167" t="s">
        <v>106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107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108</v>
      </c>
      <c r="E62" s="174"/>
      <c r="F62" s="174"/>
      <c r="G62" s="174"/>
      <c r="H62" s="174"/>
      <c r="I62" s="174"/>
      <c r="J62" s="175">
        <f>J132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109</v>
      </c>
      <c r="E63" s="174"/>
      <c r="F63" s="174"/>
      <c r="G63" s="174"/>
      <c r="H63" s="174"/>
      <c r="I63" s="174"/>
      <c r="J63" s="175">
        <f>J137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110</v>
      </c>
      <c r="E64" s="174"/>
      <c r="F64" s="174"/>
      <c r="G64" s="174"/>
      <c r="H64" s="174"/>
      <c r="I64" s="174"/>
      <c r="J64" s="175">
        <f>J187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111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4.4" customHeight="1">
      <c r="A74" s="38"/>
      <c r="B74" s="39"/>
      <c r="C74" s="40"/>
      <c r="D74" s="40"/>
      <c r="E74" s="160" t="str">
        <f>E7</f>
        <v>Revitalizace Mnišího potoka v k.ú. Jinačovice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100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6" customHeight="1">
      <c r="A76" s="38"/>
      <c r="B76" s="39"/>
      <c r="C76" s="40"/>
      <c r="D76" s="40"/>
      <c r="E76" s="69" t="str">
        <f>E9</f>
        <v>01 - SO01 – Revitalizace Mnišího potoka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Jinačovice</v>
      </c>
      <c r="G78" s="40"/>
      <c r="H78" s="40"/>
      <c r="I78" s="32" t="s">
        <v>23</v>
      </c>
      <c r="J78" s="72" t="str">
        <f>IF(J12="","",J12)</f>
        <v>9. 2. 2021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6" customHeight="1">
      <c r="A80" s="38"/>
      <c r="B80" s="39"/>
      <c r="C80" s="32" t="s">
        <v>25</v>
      </c>
      <c r="D80" s="40"/>
      <c r="E80" s="40"/>
      <c r="F80" s="27" t="str">
        <f>E15</f>
        <v xml:space="preserve"> </v>
      </c>
      <c r="G80" s="40"/>
      <c r="H80" s="40"/>
      <c r="I80" s="32" t="s">
        <v>31</v>
      </c>
      <c r="J80" s="36" t="str">
        <f>E21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6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33</v>
      </c>
      <c r="J81" s="36" t="str">
        <f>E24</f>
        <v xml:space="preserve"> 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112</v>
      </c>
      <c r="D83" s="180" t="s">
        <v>55</v>
      </c>
      <c r="E83" s="180" t="s">
        <v>51</v>
      </c>
      <c r="F83" s="180" t="s">
        <v>52</v>
      </c>
      <c r="G83" s="180" t="s">
        <v>113</v>
      </c>
      <c r="H83" s="180" t="s">
        <v>114</v>
      </c>
      <c r="I83" s="180" t="s">
        <v>115</v>
      </c>
      <c r="J83" s="180" t="s">
        <v>104</v>
      </c>
      <c r="K83" s="181" t="s">
        <v>116</v>
      </c>
      <c r="L83" s="182"/>
      <c r="M83" s="92" t="s">
        <v>19</v>
      </c>
      <c r="N83" s="93" t="s">
        <v>40</v>
      </c>
      <c r="O83" s="93" t="s">
        <v>117</v>
      </c>
      <c r="P83" s="93" t="s">
        <v>118</v>
      </c>
      <c r="Q83" s="93" t="s">
        <v>119</v>
      </c>
      <c r="R83" s="93" t="s">
        <v>120</v>
      </c>
      <c r="S83" s="93" t="s">
        <v>121</v>
      </c>
      <c r="T83" s="94" t="s">
        <v>122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123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</f>
        <v>0</v>
      </c>
      <c r="Q84" s="96"/>
      <c r="R84" s="185">
        <f>R85</f>
        <v>1246.3960191800002</v>
      </c>
      <c r="S84" s="96"/>
      <c r="T84" s="186">
        <f>T85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69</v>
      </c>
      <c r="AU84" s="17" t="s">
        <v>105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69</v>
      </c>
      <c r="E85" s="191" t="s">
        <v>124</v>
      </c>
      <c r="F85" s="191" t="s">
        <v>125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P86+P132+P137+P187</f>
        <v>0</v>
      </c>
      <c r="Q85" s="196"/>
      <c r="R85" s="197">
        <f>R86+R132+R137+R187</f>
        <v>1246.3960191800002</v>
      </c>
      <c r="S85" s="196"/>
      <c r="T85" s="198">
        <f>T86+T132+T137+T187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78</v>
      </c>
      <c r="AT85" s="200" t="s">
        <v>69</v>
      </c>
      <c r="AU85" s="200" t="s">
        <v>70</v>
      </c>
      <c r="AY85" s="199" t="s">
        <v>126</v>
      </c>
      <c r="BK85" s="201">
        <f>BK86+BK132+BK137+BK187</f>
        <v>0</v>
      </c>
    </row>
    <row r="86" s="12" customFormat="1" ht="22.8" customHeight="1">
      <c r="A86" s="12"/>
      <c r="B86" s="188"/>
      <c r="C86" s="189"/>
      <c r="D86" s="190" t="s">
        <v>69</v>
      </c>
      <c r="E86" s="202" t="s">
        <v>78</v>
      </c>
      <c r="F86" s="202" t="s">
        <v>127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SUM(P87:P131)</f>
        <v>0</v>
      </c>
      <c r="Q86" s="196"/>
      <c r="R86" s="197">
        <f>SUM(R87:R131)</f>
        <v>0</v>
      </c>
      <c r="S86" s="196"/>
      <c r="T86" s="198">
        <f>SUM(T87:T131)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78</v>
      </c>
      <c r="AT86" s="200" t="s">
        <v>69</v>
      </c>
      <c r="AU86" s="200" t="s">
        <v>78</v>
      </c>
      <c r="AY86" s="199" t="s">
        <v>126</v>
      </c>
      <c r="BK86" s="201">
        <f>SUM(BK87:BK131)</f>
        <v>0</v>
      </c>
    </row>
    <row r="87" s="2" customFormat="1" ht="14.4" customHeight="1">
      <c r="A87" s="38"/>
      <c r="B87" s="39"/>
      <c r="C87" s="204" t="s">
        <v>78</v>
      </c>
      <c r="D87" s="204" t="s">
        <v>128</v>
      </c>
      <c r="E87" s="205" t="s">
        <v>129</v>
      </c>
      <c r="F87" s="206" t="s">
        <v>130</v>
      </c>
      <c r="G87" s="207" t="s">
        <v>131</v>
      </c>
      <c r="H87" s="208">
        <v>792.35000000000002</v>
      </c>
      <c r="I87" s="209"/>
      <c r="J87" s="210">
        <f>ROUND(I87*H87,2)</f>
        <v>0</v>
      </c>
      <c r="K87" s="206" t="s">
        <v>19</v>
      </c>
      <c r="L87" s="44"/>
      <c r="M87" s="211" t="s">
        <v>19</v>
      </c>
      <c r="N87" s="212" t="s">
        <v>41</v>
      </c>
      <c r="O87" s="84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132</v>
      </c>
      <c r="AT87" s="215" t="s">
        <v>128</v>
      </c>
      <c r="AU87" s="215" t="s">
        <v>80</v>
      </c>
      <c r="AY87" s="17" t="s">
        <v>126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78</v>
      </c>
      <c r="BK87" s="216">
        <f>ROUND(I87*H87,2)</f>
        <v>0</v>
      </c>
      <c r="BL87" s="17" t="s">
        <v>132</v>
      </c>
      <c r="BM87" s="215" t="s">
        <v>133</v>
      </c>
    </row>
    <row r="88" s="2" customFormat="1">
      <c r="A88" s="38"/>
      <c r="B88" s="39"/>
      <c r="C88" s="40"/>
      <c r="D88" s="217" t="s">
        <v>134</v>
      </c>
      <c r="E88" s="40"/>
      <c r="F88" s="218" t="s">
        <v>135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134</v>
      </c>
      <c r="AU88" s="17" t="s">
        <v>80</v>
      </c>
    </row>
    <row r="89" s="13" customFormat="1">
      <c r="A89" s="13"/>
      <c r="B89" s="222"/>
      <c r="C89" s="223"/>
      <c r="D89" s="217" t="s">
        <v>136</v>
      </c>
      <c r="E89" s="224" t="s">
        <v>19</v>
      </c>
      <c r="F89" s="225" t="s">
        <v>137</v>
      </c>
      <c r="G89" s="223"/>
      <c r="H89" s="226">
        <v>792.35000000000002</v>
      </c>
      <c r="I89" s="227"/>
      <c r="J89" s="223"/>
      <c r="K89" s="223"/>
      <c r="L89" s="228"/>
      <c r="M89" s="229"/>
      <c r="N89" s="230"/>
      <c r="O89" s="230"/>
      <c r="P89" s="230"/>
      <c r="Q89" s="230"/>
      <c r="R89" s="230"/>
      <c r="S89" s="230"/>
      <c r="T89" s="231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2" t="s">
        <v>136</v>
      </c>
      <c r="AU89" s="232" t="s">
        <v>80</v>
      </c>
      <c r="AV89" s="13" t="s">
        <v>80</v>
      </c>
      <c r="AW89" s="13" t="s">
        <v>32</v>
      </c>
      <c r="AX89" s="13" t="s">
        <v>78</v>
      </c>
      <c r="AY89" s="232" t="s">
        <v>126</v>
      </c>
    </row>
    <row r="90" s="2" customFormat="1" ht="19.8" customHeight="1">
      <c r="A90" s="38"/>
      <c r="B90" s="39"/>
      <c r="C90" s="204" t="s">
        <v>80</v>
      </c>
      <c r="D90" s="204" t="s">
        <v>128</v>
      </c>
      <c r="E90" s="205" t="s">
        <v>138</v>
      </c>
      <c r="F90" s="206" t="s">
        <v>139</v>
      </c>
      <c r="G90" s="207" t="s">
        <v>131</v>
      </c>
      <c r="H90" s="208">
        <v>546.71000000000004</v>
      </c>
      <c r="I90" s="209"/>
      <c r="J90" s="210">
        <f>ROUND(I90*H90,2)</f>
        <v>0</v>
      </c>
      <c r="K90" s="206" t="s">
        <v>140</v>
      </c>
      <c r="L90" s="44"/>
      <c r="M90" s="211" t="s">
        <v>19</v>
      </c>
      <c r="N90" s="212" t="s">
        <v>41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132</v>
      </c>
      <c r="AT90" s="215" t="s">
        <v>128</v>
      </c>
      <c r="AU90" s="215" t="s">
        <v>80</v>
      </c>
      <c r="AY90" s="17" t="s">
        <v>126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78</v>
      </c>
      <c r="BK90" s="216">
        <f>ROUND(I90*H90,2)</f>
        <v>0</v>
      </c>
      <c r="BL90" s="17" t="s">
        <v>132</v>
      </c>
      <c r="BM90" s="215" t="s">
        <v>141</v>
      </c>
    </row>
    <row r="91" s="13" customFormat="1">
      <c r="A91" s="13"/>
      <c r="B91" s="222"/>
      <c r="C91" s="223"/>
      <c r="D91" s="217" t="s">
        <v>136</v>
      </c>
      <c r="E91" s="224" t="s">
        <v>19</v>
      </c>
      <c r="F91" s="225" t="s">
        <v>142</v>
      </c>
      <c r="G91" s="223"/>
      <c r="H91" s="226">
        <v>35.979999999999997</v>
      </c>
      <c r="I91" s="227"/>
      <c r="J91" s="223"/>
      <c r="K91" s="223"/>
      <c r="L91" s="228"/>
      <c r="M91" s="229"/>
      <c r="N91" s="230"/>
      <c r="O91" s="230"/>
      <c r="P91" s="230"/>
      <c r="Q91" s="230"/>
      <c r="R91" s="230"/>
      <c r="S91" s="230"/>
      <c r="T91" s="231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2" t="s">
        <v>136</v>
      </c>
      <c r="AU91" s="232" t="s">
        <v>80</v>
      </c>
      <c r="AV91" s="13" t="s">
        <v>80</v>
      </c>
      <c r="AW91" s="13" t="s">
        <v>32</v>
      </c>
      <c r="AX91" s="13" t="s">
        <v>70</v>
      </c>
      <c r="AY91" s="232" t="s">
        <v>126</v>
      </c>
    </row>
    <row r="92" s="13" customFormat="1">
      <c r="A92" s="13"/>
      <c r="B92" s="222"/>
      <c r="C92" s="223"/>
      <c r="D92" s="217" t="s">
        <v>136</v>
      </c>
      <c r="E92" s="224" t="s">
        <v>19</v>
      </c>
      <c r="F92" s="225" t="s">
        <v>143</v>
      </c>
      <c r="G92" s="223"/>
      <c r="H92" s="226">
        <v>25.559999999999999</v>
      </c>
      <c r="I92" s="227"/>
      <c r="J92" s="223"/>
      <c r="K92" s="223"/>
      <c r="L92" s="228"/>
      <c r="M92" s="229"/>
      <c r="N92" s="230"/>
      <c r="O92" s="230"/>
      <c r="P92" s="230"/>
      <c r="Q92" s="230"/>
      <c r="R92" s="230"/>
      <c r="S92" s="230"/>
      <c r="T92" s="23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2" t="s">
        <v>136</v>
      </c>
      <c r="AU92" s="232" t="s">
        <v>80</v>
      </c>
      <c r="AV92" s="13" t="s">
        <v>80</v>
      </c>
      <c r="AW92" s="13" t="s">
        <v>32</v>
      </c>
      <c r="AX92" s="13" t="s">
        <v>70</v>
      </c>
      <c r="AY92" s="232" t="s">
        <v>126</v>
      </c>
    </row>
    <row r="93" s="13" customFormat="1">
      <c r="A93" s="13"/>
      <c r="B93" s="222"/>
      <c r="C93" s="223"/>
      <c r="D93" s="217" t="s">
        <v>136</v>
      </c>
      <c r="E93" s="224" t="s">
        <v>19</v>
      </c>
      <c r="F93" s="225" t="s">
        <v>144</v>
      </c>
      <c r="G93" s="223"/>
      <c r="H93" s="226">
        <v>32.640000000000001</v>
      </c>
      <c r="I93" s="227"/>
      <c r="J93" s="223"/>
      <c r="K93" s="223"/>
      <c r="L93" s="228"/>
      <c r="M93" s="229"/>
      <c r="N93" s="230"/>
      <c r="O93" s="230"/>
      <c r="P93" s="230"/>
      <c r="Q93" s="230"/>
      <c r="R93" s="230"/>
      <c r="S93" s="230"/>
      <c r="T93" s="23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2" t="s">
        <v>136</v>
      </c>
      <c r="AU93" s="232" t="s">
        <v>80</v>
      </c>
      <c r="AV93" s="13" t="s">
        <v>80</v>
      </c>
      <c r="AW93" s="13" t="s">
        <v>32</v>
      </c>
      <c r="AX93" s="13" t="s">
        <v>70</v>
      </c>
      <c r="AY93" s="232" t="s">
        <v>126</v>
      </c>
    </row>
    <row r="94" s="13" customFormat="1">
      <c r="A94" s="13"/>
      <c r="B94" s="222"/>
      <c r="C94" s="223"/>
      <c r="D94" s="217" t="s">
        <v>136</v>
      </c>
      <c r="E94" s="224" t="s">
        <v>19</v>
      </c>
      <c r="F94" s="225" t="s">
        <v>145</v>
      </c>
      <c r="G94" s="223"/>
      <c r="H94" s="226">
        <v>102.38</v>
      </c>
      <c r="I94" s="227"/>
      <c r="J94" s="223"/>
      <c r="K94" s="223"/>
      <c r="L94" s="228"/>
      <c r="M94" s="229"/>
      <c r="N94" s="230"/>
      <c r="O94" s="230"/>
      <c r="P94" s="230"/>
      <c r="Q94" s="230"/>
      <c r="R94" s="230"/>
      <c r="S94" s="230"/>
      <c r="T94" s="23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2" t="s">
        <v>136</v>
      </c>
      <c r="AU94" s="232" t="s">
        <v>80</v>
      </c>
      <c r="AV94" s="13" t="s">
        <v>80</v>
      </c>
      <c r="AW94" s="13" t="s">
        <v>32</v>
      </c>
      <c r="AX94" s="13" t="s">
        <v>70</v>
      </c>
      <c r="AY94" s="232" t="s">
        <v>126</v>
      </c>
    </row>
    <row r="95" s="13" customFormat="1">
      <c r="A95" s="13"/>
      <c r="B95" s="222"/>
      <c r="C95" s="223"/>
      <c r="D95" s="217" t="s">
        <v>136</v>
      </c>
      <c r="E95" s="224" t="s">
        <v>19</v>
      </c>
      <c r="F95" s="225" t="s">
        <v>146</v>
      </c>
      <c r="G95" s="223"/>
      <c r="H95" s="226">
        <v>293.30000000000001</v>
      </c>
      <c r="I95" s="227"/>
      <c r="J95" s="223"/>
      <c r="K95" s="223"/>
      <c r="L95" s="228"/>
      <c r="M95" s="229"/>
      <c r="N95" s="230"/>
      <c r="O95" s="230"/>
      <c r="P95" s="230"/>
      <c r="Q95" s="230"/>
      <c r="R95" s="230"/>
      <c r="S95" s="230"/>
      <c r="T95" s="23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2" t="s">
        <v>136</v>
      </c>
      <c r="AU95" s="232" t="s">
        <v>80</v>
      </c>
      <c r="AV95" s="13" t="s">
        <v>80</v>
      </c>
      <c r="AW95" s="13" t="s">
        <v>32</v>
      </c>
      <c r="AX95" s="13" t="s">
        <v>70</v>
      </c>
      <c r="AY95" s="232" t="s">
        <v>126</v>
      </c>
    </row>
    <row r="96" s="13" customFormat="1">
      <c r="A96" s="13"/>
      <c r="B96" s="222"/>
      <c r="C96" s="223"/>
      <c r="D96" s="217" t="s">
        <v>136</v>
      </c>
      <c r="E96" s="224" t="s">
        <v>19</v>
      </c>
      <c r="F96" s="225" t="s">
        <v>147</v>
      </c>
      <c r="G96" s="223"/>
      <c r="H96" s="226">
        <v>56.850000000000001</v>
      </c>
      <c r="I96" s="227"/>
      <c r="J96" s="223"/>
      <c r="K96" s="223"/>
      <c r="L96" s="228"/>
      <c r="M96" s="229"/>
      <c r="N96" s="230"/>
      <c r="O96" s="230"/>
      <c r="P96" s="230"/>
      <c r="Q96" s="230"/>
      <c r="R96" s="230"/>
      <c r="S96" s="230"/>
      <c r="T96" s="23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2" t="s">
        <v>136</v>
      </c>
      <c r="AU96" s="232" t="s">
        <v>80</v>
      </c>
      <c r="AV96" s="13" t="s">
        <v>80</v>
      </c>
      <c r="AW96" s="13" t="s">
        <v>32</v>
      </c>
      <c r="AX96" s="13" t="s">
        <v>70</v>
      </c>
      <c r="AY96" s="232" t="s">
        <v>126</v>
      </c>
    </row>
    <row r="97" s="14" customFormat="1">
      <c r="A97" s="14"/>
      <c r="B97" s="233"/>
      <c r="C97" s="234"/>
      <c r="D97" s="217" t="s">
        <v>136</v>
      </c>
      <c r="E97" s="235" t="s">
        <v>19</v>
      </c>
      <c r="F97" s="236" t="s">
        <v>148</v>
      </c>
      <c r="G97" s="234"/>
      <c r="H97" s="237">
        <v>546.71000000000004</v>
      </c>
      <c r="I97" s="238"/>
      <c r="J97" s="234"/>
      <c r="K97" s="234"/>
      <c r="L97" s="239"/>
      <c r="M97" s="240"/>
      <c r="N97" s="241"/>
      <c r="O97" s="241"/>
      <c r="P97" s="241"/>
      <c r="Q97" s="241"/>
      <c r="R97" s="241"/>
      <c r="S97" s="241"/>
      <c r="T97" s="24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3" t="s">
        <v>136</v>
      </c>
      <c r="AU97" s="243" t="s">
        <v>80</v>
      </c>
      <c r="AV97" s="14" t="s">
        <v>132</v>
      </c>
      <c r="AW97" s="14" t="s">
        <v>32</v>
      </c>
      <c r="AX97" s="14" t="s">
        <v>78</v>
      </c>
      <c r="AY97" s="243" t="s">
        <v>126</v>
      </c>
    </row>
    <row r="98" s="2" customFormat="1" ht="30" customHeight="1">
      <c r="A98" s="38"/>
      <c r="B98" s="39"/>
      <c r="C98" s="204" t="s">
        <v>149</v>
      </c>
      <c r="D98" s="204" t="s">
        <v>128</v>
      </c>
      <c r="E98" s="205" t="s">
        <v>150</v>
      </c>
      <c r="F98" s="206" t="s">
        <v>151</v>
      </c>
      <c r="G98" s="207" t="s">
        <v>131</v>
      </c>
      <c r="H98" s="208">
        <v>168.5</v>
      </c>
      <c r="I98" s="209"/>
      <c r="J98" s="210">
        <f>ROUND(I98*H98,2)</f>
        <v>0</v>
      </c>
      <c r="K98" s="206" t="s">
        <v>140</v>
      </c>
      <c r="L98" s="44"/>
      <c r="M98" s="211" t="s">
        <v>19</v>
      </c>
      <c r="N98" s="212" t="s">
        <v>41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132</v>
      </c>
      <c r="AT98" s="215" t="s">
        <v>128</v>
      </c>
      <c r="AU98" s="215" t="s">
        <v>80</v>
      </c>
      <c r="AY98" s="17" t="s">
        <v>126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78</v>
      </c>
      <c r="BK98" s="216">
        <f>ROUND(I98*H98,2)</f>
        <v>0</v>
      </c>
      <c r="BL98" s="17" t="s">
        <v>132</v>
      </c>
      <c r="BM98" s="215" t="s">
        <v>152</v>
      </c>
    </row>
    <row r="99" s="13" customFormat="1">
      <c r="A99" s="13"/>
      <c r="B99" s="222"/>
      <c r="C99" s="223"/>
      <c r="D99" s="217" t="s">
        <v>136</v>
      </c>
      <c r="E99" s="224" t="s">
        <v>19</v>
      </c>
      <c r="F99" s="225" t="s">
        <v>153</v>
      </c>
      <c r="G99" s="223"/>
      <c r="H99" s="226">
        <v>168.5</v>
      </c>
      <c r="I99" s="227"/>
      <c r="J99" s="223"/>
      <c r="K99" s="223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136</v>
      </c>
      <c r="AU99" s="232" t="s">
        <v>80</v>
      </c>
      <c r="AV99" s="13" t="s">
        <v>80</v>
      </c>
      <c r="AW99" s="13" t="s">
        <v>32</v>
      </c>
      <c r="AX99" s="13" t="s">
        <v>78</v>
      </c>
      <c r="AY99" s="232" t="s">
        <v>126</v>
      </c>
    </row>
    <row r="100" s="2" customFormat="1">
      <c r="A100" s="38"/>
      <c r="B100" s="39"/>
      <c r="C100" s="204" t="s">
        <v>132</v>
      </c>
      <c r="D100" s="204" t="s">
        <v>128</v>
      </c>
      <c r="E100" s="205" t="s">
        <v>154</v>
      </c>
      <c r="F100" s="206" t="s">
        <v>155</v>
      </c>
      <c r="G100" s="207" t="s">
        <v>131</v>
      </c>
      <c r="H100" s="208">
        <v>77.140000000000001</v>
      </c>
      <c r="I100" s="209"/>
      <c r="J100" s="210">
        <f>ROUND(I100*H100,2)</f>
        <v>0</v>
      </c>
      <c r="K100" s="206" t="s">
        <v>140</v>
      </c>
      <c r="L100" s="44"/>
      <c r="M100" s="211" t="s">
        <v>19</v>
      </c>
      <c r="N100" s="212" t="s">
        <v>41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132</v>
      </c>
      <c r="AT100" s="215" t="s">
        <v>128</v>
      </c>
      <c r="AU100" s="215" t="s">
        <v>80</v>
      </c>
      <c r="AY100" s="17" t="s">
        <v>126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78</v>
      </c>
      <c r="BK100" s="216">
        <f>ROUND(I100*H100,2)</f>
        <v>0</v>
      </c>
      <c r="BL100" s="17" t="s">
        <v>132</v>
      </c>
      <c r="BM100" s="215" t="s">
        <v>156</v>
      </c>
    </row>
    <row r="101" s="13" customFormat="1">
      <c r="A101" s="13"/>
      <c r="B101" s="222"/>
      <c r="C101" s="223"/>
      <c r="D101" s="217" t="s">
        <v>136</v>
      </c>
      <c r="E101" s="224" t="s">
        <v>19</v>
      </c>
      <c r="F101" s="225" t="s">
        <v>157</v>
      </c>
      <c r="G101" s="223"/>
      <c r="H101" s="226">
        <v>4.4800000000000004</v>
      </c>
      <c r="I101" s="227"/>
      <c r="J101" s="223"/>
      <c r="K101" s="223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136</v>
      </c>
      <c r="AU101" s="232" t="s">
        <v>80</v>
      </c>
      <c r="AV101" s="13" t="s">
        <v>80</v>
      </c>
      <c r="AW101" s="13" t="s">
        <v>32</v>
      </c>
      <c r="AX101" s="13" t="s">
        <v>70</v>
      </c>
      <c r="AY101" s="232" t="s">
        <v>126</v>
      </c>
    </row>
    <row r="102" s="13" customFormat="1">
      <c r="A102" s="13"/>
      <c r="B102" s="222"/>
      <c r="C102" s="223"/>
      <c r="D102" s="217" t="s">
        <v>136</v>
      </c>
      <c r="E102" s="224" t="s">
        <v>19</v>
      </c>
      <c r="F102" s="225" t="s">
        <v>158</v>
      </c>
      <c r="G102" s="223"/>
      <c r="H102" s="226">
        <v>4.4800000000000004</v>
      </c>
      <c r="I102" s="227"/>
      <c r="J102" s="223"/>
      <c r="K102" s="223"/>
      <c r="L102" s="228"/>
      <c r="M102" s="229"/>
      <c r="N102" s="230"/>
      <c r="O102" s="230"/>
      <c r="P102" s="230"/>
      <c r="Q102" s="230"/>
      <c r="R102" s="230"/>
      <c r="S102" s="230"/>
      <c r="T102" s="23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2" t="s">
        <v>136</v>
      </c>
      <c r="AU102" s="232" t="s">
        <v>80</v>
      </c>
      <c r="AV102" s="13" t="s">
        <v>80</v>
      </c>
      <c r="AW102" s="13" t="s">
        <v>32</v>
      </c>
      <c r="AX102" s="13" t="s">
        <v>70</v>
      </c>
      <c r="AY102" s="232" t="s">
        <v>126</v>
      </c>
    </row>
    <row r="103" s="13" customFormat="1">
      <c r="A103" s="13"/>
      <c r="B103" s="222"/>
      <c r="C103" s="223"/>
      <c r="D103" s="217" t="s">
        <v>136</v>
      </c>
      <c r="E103" s="224" t="s">
        <v>19</v>
      </c>
      <c r="F103" s="225" t="s">
        <v>159</v>
      </c>
      <c r="G103" s="223"/>
      <c r="H103" s="226">
        <v>68.180000000000007</v>
      </c>
      <c r="I103" s="227"/>
      <c r="J103" s="223"/>
      <c r="K103" s="223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136</v>
      </c>
      <c r="AU103" s="232" t="s">
        <v>80</v>
      </c>
      <c r="AV103" s="13" t="s">
        <v>80</v>
      </c>
      <c r="AW103" s="13" t="s">
        <v>32</v>
      </c>
      <c r="AX103" s="13" t="s">
        <v>70</v>
      </c>
      <c r="AY103" s="232" t="s">
        <v>126</v>
      </c>
    </row>
    <row r="104" s="14" customFormat="1">
      <c r="A104" s="14"/>
      <c r="B104" s="233"/>
      <c r="C104" s="234"/>
      <c r="D104" s="217" t="s">
        <v>136</v>
      </c>
      <c r="E104" s="235" t="s">
        <v>19</v>
      </c>
      <c r="F104" s="236" t="s">
        <v>148</v>
      </c>
      <c r="G104" s="234"/>
      <c r="H104" s="237">
        <v>77.140000000000001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3" t="s">
        <v>136</v>
      </c>
      <c r="AU104" s="243" t="s">
        <v>80</v>
      </c>
      <c r="AV104" s="14" t="s">
        <v>132</v>
      </c>
      <c r="AW104" s="14" t="s">
        <v>32</v>
      </c>
      <c r="AX104" s="14" t="s">
        <v>78</v>
      </c>
      <c r="AY104" s="243" t="s">
        <v>126</v>
      </c>
    </row>
    <row r="105" s="2" customFormat="1">
      <c r="A105" s="38"/>
      <c r="B105" s="39"/>
      <c r="C105" s="204" t="s">
        <v>160</v>
      </c>
      <c r="D105" s="204" t="s">
        <v>128</v>
      </c>
      <c r="E105" s="205" t="s">
        <v>161</v>
      </c>
      <c r="F105" s="206" t="s">
        <v>162</v>
      </c>
      <c r="G105" s="207" t="s">
        <v>131</v>
      </c>
      <c r="H105" s="208">
        <v>396.17500000000001</v>
      </c>
      <c r="I105" s="209"/>
      <c r="J105" s="210">
        <f>ROUND(I105*H105,2)</f>
        <v>0</v>
      </c>
      <c r="K105" s="206" t="s">
        <v>140</v>
      </c>
      <c r="L105" s="44"/>
      <c r="M105" s="211" t="s">
        <v>19</v>
      </c>
      <c r="N105" s="212" t="s">
        <v>41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132</v>
      </c>
      <c r="AT105" s="215" t="s">
        <v>128</v>
      </c>
      <c r="AU105" s="215" t="s">
        <v>80</v>
      </c>
      <c r="AY105" s="17" t="s">
        <v>126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78</v>
      </c>
      <c r="BK105" s="216">
        <f>ROUND(I105*H105,2)</f>
        <v>0</v>
      </c>
      <c r="BL105" s="17" t="s">
        <v>132</v>
      </c>
      <c r="BM105" s="215" t="s">
        <v>163</v>
      </c>
    </row>
    <row r="106" s="13" customFormat="1">
      <c r="A106" s="13"/>
      <c r="B106" s="222"/>
      <c r="C106" s="223"/>
      <c r="D106" s="217" t="s">
        <v>136</v>
      </c>
      <c r="E106" s="224" t="s">
        <v>19</v>
      </c>
      <c r="F106" s="225" t="s">
        <v>164</v>
      </c>
      <c r="G106" s="223"/>
      <c r="H106" s="226">
        <v>396.17500000000001</v>
      </c>
      <c r="I106" s="227"/>
      <c r="J106" s="223"/>
      <c r="K106" s="223"/>
      <c r="L106" s="228"/>
      <c r="M106" s="229"/>
      <c r="N106" s="230"/>
      <c r="O106" s="230"/>
      <c r="P106" s="230"/>
      <c r="Q106" s="230"/>
      <c r="R106" s="230"/>
      <c r="S106" s="230"/>
      <c r="T106" s="23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2" t="s">
        <v>136</v>
      </c>
      <c r="AU106" s="232" t="s">
        <v>80</v>
      </c>
      <c r="AV106" s="13" t="s">
        <v>80</v>
      </c>
      <c r="AW106" s="13" t="s">
        <v>32</v>
      </c>
      <c r="AX106" s="13" t="s">
        <v>78</v>
      </c>
      <c r="AY106" s="232" t="s">
        <v>126</v>
      </c>
    </row>
    <row r="107" s="2" customFormat="1" ht="30" customHeight="1">
      <c r="A107" s="38"/>
      <c r="B107" s="39"/>
      <c r="C107" s="204" t="s">
        <v>165</v>
      </c>
      <c r="D107" s="204" t="s">
        <v>128</v>
      </c>
      <c r="E107" s="205" t="s">
        <v>166</v>
      </c>
      <c r="F107" s="206" t="s">
        <v>167</v>
      </c>
      <c r="G107" s="207" t="s">
        <v>131</v>
      </c>
      <c r="H107" s="208">
        <v>396.17500000000001</v>
      </c>
      <c r="I107" s="209"/>
      <c r="J107" s="210">
        <f>ROUND(I107*H107,2)</f>
        <v>0</v>
      </c>
      <c r="K107" s="206" t="s">
        <v>140</v>
      </c>
      <c r="L107" s="44"/>
      <c r="M107" s="211" t="s">
        <v>19</v>
      </c>
      <c r="N107" s="212" t="s">
        <v>41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132</v>
      </c>
      <c r="AT107" s="215" t="s">
        <v>128</v>
      </c>
      <c r="AU107" s="215" t="s">
        <v>80</v>
      </c>
      <c r="AY107" s="17" t="s">
        <v>126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78</v>
      </c>
      <c r="BK107" s="216">
        <f>ROUND(I107*H107,2)</f>
        <v>0</v>
      </c>
      <c r="BL107" s="17" t="s">
        <v>132</v>
      </c>
      <c r="BM107" s="215" t="s">
        <v>168</v>
      </c>
    </row>
    <row r="108" s="13" customFormat="1">
      <c r="A108" s="13"/>
      <c r="B108" s="222"/>
      <c r="C108" s="223"/>
      <c r="D108" s="217" t="s">
        <v>136</v>
      </c>
      <c r="E108" s="224" t="s">
        <v>19</v>
      </c>
      <c r="F108" s="225" t="s">
        <v>169</v>
      </c>
      <c r="G108" s="223"/>
      <c r="H108" s="226">
        <v>396.17500000000001</v>
      </c>
      <c r="I108" s="227"/>
      <c r="J108" s="223"/>
      <c r="K108" s="223"/>
      <c r="L108" s="228"/>
      <c r="M108" s="229"/>
      <c r="N108" s="230"/>
      <c r="O108" s="230"/>
      <c r="P108" s="230"/>
      <c r="Q108" s="230"/>
      <c r="R108" s="230"/>
      <c r="S108" s="230"/>
      <c r="T108" s="23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2" t="s">
        <v>136</v>
      </c>
      <c r="AU108" s="232" t="s">
        <v>80</v>
      </c>
      <c r="AV108" s="13" t="s">
        <v>80</v>
      </c>
      <c r="AW108" s="13" t="s">
        <v>32</v>
      </c>
      <c r="AX108" s="13" t="s">
        <v>78</v>
      </c>
      <c r="AY108" s="232" t="s">
        <v>126</v>
      </c>
    </row>
    <row r="109" s="2" customFormat="1" ht="30" customHeight="1">
      <c r="A109" s="38"/>
      <c r="B109" s="39"/>
      <c r="C109" s="204" t="s">
        <v>170</v>
      </c>
      <c r="D109" s="204" t="s">
        <v>128</v>
      </c>
      <c r="E109" s="205" t="s">
        <v>171</v>
      </c>
      <c r="F109" s="206" t="s">
        <v>172</v>
      </c>
      <c r="G109" s="207" t="s">
        <v>131</v>
      </c>
      <c r="H109" s="208">
        <v>792.35000000000002</v>
      </c>
      <c r="I109" s="209"/>
      <c r="J109" s="210">
        <f>ROUND(I109*H109,2)</f>
        <v>0</v>
      </c>
      <c r="K109" s="206" t="s">
        <v>140</v>
      </c>
      <c r="L109" s="44"/>
      <c r="M109" s="211" t="s">
        <v>19</v>
      </c>
      <c r="N109" s="212" t="s">
        <v>41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132</v>
      </c>
      <c r="AT109" s="215" t="s">
        <v>128</v>
      </c>
      <c r="AU109" s="215" t="s">
        <v>80</v>
      </c>
      <c r="AY109" s="17" t="s">
        <v>126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78</v>
      </c>
      <c r="BK109" s="216">
        <f>ROUND(I109*H109,2)</f>
        <v>0</v>
      </c>
      <c r="BL109" s="17" t="s">
        <v>132</v>
      </c>
      <c r="BM109" s="215" t="s">
        <v>173</v>
      </c>
    </row>
    <row r="110" s="13" customFormat="1">
      <c r="A110" s="13"/>
      <c r="B110" s="222"/>
      <c r="C110" s="223"/>
      <c r="D110" s="217" t="s">
        <v>136</v>
      </c>
      <c r="E110" s="224" t="s">
        <v>19</v>
      </c>
      <c r="F110" s="225" t="s">
        <v>174</v>
      </c>
      <c r="G110" s="223"/>
      <c r="H110" s="226">
        <v>792.35000000000002</v>
      </c>
      <c r="I110" s="227"/>
      <c r="J110" s="223"/>
      <c r="K110" s="223"/>
      <c r="L110" s="228"/>
      <c r="M110" s="229"/>
      <c r="N110" s="230"/>
      <c r="O110" s="230"/>
      <c r="P110" s="230"/>
      <c r="Q110" s="230"/>
      <c r="R110" s="230"/>
      <c r="S110" s="230"/>
      <c r="T110" s="23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136</v>
      </c>
      <c r="AU110" s="232" t="s">
        <v>80</v>
      </c>
      <c r="AV110" s="13" t="s">
        <v>80</v>
      </c>
      <c r="AW110" s="13" t="s">
        <v>32</v>
      </c>
      <c r="AX110" s="13" t="s">
        <v>78</v>
      </c>
      <c r="AY110" s="232" t="s">
        <v>126</v>
      </c>
    </row>
    <row r="111" s="2" customFormat="1" ht="30" customHeight="1">
      <c r="A111" s="38"/>
      <c r="B111" s="39"/>
      <c r="C111" s="204" t="s">
        <v>175</v>
      </c>
      <c r="D111" s="204" t="s">
        <v>128</v>
      </c>
      <c r="E111" s="205" t="s">
        <v>176</v>
      </c>
      <c r="F111" s="206" t="s">
        <v>177</v>
      </c>
      <c r="G111" s="207" t="s">
        <v>131</v>
      </c>
      <c r="H111" s="208">
        <v>396.17500000000001</v>
      </c>
      <c r="I111" s="209"/>
      <c r="J111" s="210">
        <f>ROUND(I111*H111,2)</f>
        <v>0</v>
      </c>
      <c r="K111" s="206" t="s">
        <v>140</v>
      </c>
      <c r="L111" s="44"/>
      <c r="M111" s="211" t="s">
        <v>19</v>
      </c>
      <c r="N111" s="212" t="s">
        <v>41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132</v>
      </c>
      <c r="AT111" s="215" t="s">
        <v>128</v>
      </c>
      <c r="AU111" s="215" t="s">
        <v>80</v>
      </c>
      <c r="AY111" s="17" t="s">
        <v>126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78</v>
      </c>
      <c r="BK111" s="216">
        <f>ROUND(I111*H111,2)</f>
        <v>0</v>
      </c>
      <c r="BL111" s="17" t="s">
        <v>132</v>
      </c>
      <c r="BM111" s="215" t="s">
        <v>178</v>
      </c>
    </row>
    <row r="112" s="2" customFormat="1">
      <c r="A112" s="38"/>
      <c r="B112" s="39"/>
      <c r="C112" s="40"/>
      <c r="D112" s="217" t="s">
        <v>134</v>
      </c>
      <c r="E112" s="40"/>
      <c r="F112" s="218" t="s">
        <v>179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134</v>
      </c>
      <c r="AU112" s="17" t="s">
        <v>80</v>
      </c>
    </row>
    <row r="113" s="13" customFormat="1">
      <c r="A113" s="13"/>
      <c r="B113" s="222"/>
      <c r="C113" s="223"/>
      <c r="D113" s="217" t="s">
        <v>136</v>
      </c>
      <c r="E113" s="224" t="s">
        <v>19</v>
      </c>
      <c r="F113" s="225" t="s">
        <v>180</v>
      </c>
      <c r="G113" s="223"/>
      <c r="H113" s="226">
        <v>396.17500000000001</v>
      </c>
      <c r="I113" s="227"/>
      <c r="J113" s="223"/>
      <c r="K113" s="223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136</v>
      </c>
      <c r="AU113" s="232" t="s">
        <v>80</v>
      </c>
      <c r="AV113" s="13" t="s">
        <v>80</v>
      </c>
      <c r="AW113" s="13" t="s">
        <v>32</v>
      </c>
      <c r="AX113" s="13" t="s">
        <v>78</v>
      </c>
      <c r="AY113" s="232" t="s">
        <v>126</v>
      </c>
    </row>
    <row r="114" s="2" customFormat="1">
      <c r="A114" s="38"/>
      <c r="B114" s="39"/>
      <c r="C114" s="204" t="s">
        <v>181</v>
      </c>
      <c r="D114" s="204" t="s">
        <v>128</v>
      </c>
      <c r="E114" s="205" t="s">
        <v>182</v>
      </c>
      <c r="F114" s="206" t="s">
        <v>183</v>
      </c>
      <c r="G114" s="207" t="s">
        <v>131</v>
      </c>
      <c r="H114" s="208">
        <v>718.78999999999996</v>
      </c>
      <c r="I114" s="209"/>
      <c r="J114" s="210">
        <f>ROUND(I114*H114,2)</f>
        <v>0</v>
      </c>
      <c r="K114" s="206" t="s">
        <v>140</v>
      </c>
      <c r="L114" s="44"/>
      <c r="M114" s="211" t="s">
        <v>19</v>
      </c>
      <c r="N114" s="212" t="s">
        <v>41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132</v>
      </c>
      <c r="AT114" s="215" t="s">
        <v>128</v>
      </c>
      <c r="AU114" s="215" t="s">
        <v>80</v>
      </c>
      <c r="AY114" s="17" t="s">
        <v>126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78</v>
      </c>
      <c r="BK114" s="216">
        <f>ROUND(I114*H114,2)</f>
        <v>0</v>
      </c>
      <c r="BL114" s="17" t="s">
        <v>132</v>
      </c>
      <c r="BM114" s="215" t="s">
        <v>184</v>
      </c>
    </row>
    <row r="115" s="13" customFormat="1">
      <c r="A115" s="13"/>
      <c r="B115" s="222"/>
      <c r="C115" s="223"/>
      <c r="D115" s="217" t="s">
        <v>136</v>
      </c>
      <c r="E115" s="224" t="s">
        <v>19</v>
      </c>
      <c r="F115" s="225" t="s">
        <v>185</v>
      </c>
      <c r="G115" s="223"/>
      <c r="H115" s="226">
        <v>357.83999999999997</v>
      </c>
      <c r="I115" s="227"/>
      <c r="J115" s="223"/>
      <c r="K115" s="223"/>
      <c r="L115" s="228"/>
      <c r="M115" s="229"/>
      <c r="N115" s="230"/>
      <c r="O115" s="230"/>
      <c r="P115" s="230"/>
      <c r="Q115" s="230"/>
      <c r="R115" s="230"/>
      <c r="S115" s="230"/>
      <c r="T115" s="23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2" t="s">
        <v>136</v>
      </c>
      <c r="AU115" s="232" t="s">
        <v>80</v>
      </c>
      <c r="AV115" s="13" t="s">
        <v>80</v>
      </c>
      <c r="AW115" s="13" t="s">
        <v>32</v>
      </c>
      <c r="AX115" s="13" t="s">
        <v>70</v>
      </c>
      <c r="AY115" s="232" t="s">
        <v>126</v>
      </c>
    </row>
    <row r="116" s="13" customFormat="1">
      <c r="A116" s="13"/>
      <c r="B116" s="222"/>
      <c r="C116" s="223"/>
      <c r="D116" s="217" t="s">
        <v>136</v>
      </c>
      <c r="E116" s="224" t="s">
        <v>19</v>
      </c>
      <c r="F116" s="225" t="s">
        <v>186</v>
      </c>
      <c r="G116" s="223"/>
      <c r="H116" s="226">
        <v>360.94999999999999</v>
      </c>
      <c r="I116" s="227"/>
      <c r="J116" s="223"/>
      <c r="K116" s="223"/>
      <c r="L116" s="228"/>
      <c r="M116" s="229"/>
      <c r="N116" s="230"/>
      <c r="O116" s="230"/>
      <c r="P116" s="230"/>
      <c r="Q116" s="230"/>
      <c r="R116" s="230"/>
      <c r="S116" s="230"/>
      <c r="T116" s="23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2" t="s">
        <v>136</v>
      </c>
      <c r="AU116" s="232" t="s">
        <v>80</v>
      </c>
      <c r="AV116" s="13" t="s">
        <v>80</v>
      </c>
      <c r="AW116" s="13" t="s">
        <v>32</v>
      </c>
      <c r="AX116" s="13" t="s">
        <v>70</v>
      </c>
      <c r="AY116" s="232" t="s">
        <v>126</v>
      </c>
    </row>
    <row r="117" s="14" customFormat="1">
      <c r="A117" s="14"/>
      <c r="B117" s="233"/>
      <c r="C117" s="234"/>
      <c r="D117" s="217" t="s">
        <v>136</v>
      </c>
      <c r="E117" s="235" t="s">
        <v>19</v>
      </c>
      <c r="F117" s="236" t="s">
        <v>148</v>
      </c>
      <c r="G117" s="234"/>
      <c r="H117" s="237">
        <v>718.78999999999996</v>
      </c>
      <c r="I117" s="238"/>
      <c r="J117" s="234"/>
      <c r="K117" s="234"/>
      <c r="L117" s="239"/>
      <c r="M117" s="240"/>
      <c r="N117" s="241"/>
      <c r="O117" s="241"/>
      <c r="P117" s="241"/>
      <c r="Q117" s="241"/>
      <c r="R117" s="241"/>
      <c r="S117" s="241"/>
      <c r="T117" s="24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3" t="s">
        <v>136</v>
      </c>
      <c r="AU117" s="243" t="s">
        <v>80</v>
      </c>
      <c r="AV117" s="14" t="s">
        <v>132</v>
      </c>
      <c r="AW117" s="14" t="s">
        <v>32</v>
      </c>
      <c r="AX117" s="14" t="s">
        <v>78</v>
      </c>
      <c r="AY117" s="243" t="s">
        <v>126</v>
      </c>
    </row>
    <row r="118" s="2" customFormat="1">
      <c r="A118" s="38"/>
      <c r="B118" s="39"/>
      <c r="C118" s="204" t="s">
        <v>187</v>
      </c>
      <c r="D118" s="204" t="s">
        <v>128</v>
      </c>
      <c r="E118" s="205" t="s">
        <v>188</v>
      </c>
      <c r="F118" s="206" t="s">
        <v>189</v>
      </c>
      <c r="G118" s="207" t="s">
        <v>190</v>
      </c>
      <c r="H118" s="208">
        <v>871.58500000000004</v>
      </c>
      <c r="I118" s="209"/>
      <c r="J118" s="210">
        <f>ROUND(I118*H118,2)</f>
        <v>0</v>
      </c>
      <c r="K118" s="206" t="s">
        <v>140</v>
      </c>
      <c r="L118" s="44"/>
      <c r="M118" s="211" t="s">
        <v>19</v>
      </c>
      <c r="N118" s="212" t="s">
        <v>41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132</v>
      </c>
      <c r="AT118" s="215" t="s">
        <v>128</v>
      </c>
      <c r="AU118" s="215" t="s">
        <v>80</v>
      </c>
      <c r="AY118" s="17" t="s">
        <v>126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78</v>
      </c>
      <c r="BK118" s="216">
        <f>ROUND(I118*H118,2)</f>
        <v>0</v>
      </c>
      <c r="BL118" s="17" t="s">
        <v>132</v>
      </c>
      <c r="BM118" s="215" t="s">
        <v>191</v>
      </c>
    </row>
    <row r="119" s="13" customFormat="1">
      <c r="A119" s="13"/>
      <c r="B119" s="222"/>
      <c r="C119" s="223"/>
      <c r="D119" s="217" t="s">
        <v>136</v>
      </c>
      <c r="E119" s="224" t="s">
        <v>19</v>
      </c>
      <c r="F119" s="225" t="s">
        <v>192</v>
      </c>
      <c r="G119" s="223"/>
      <c r="H119" s="226">
        <v>871.58500000000004</v>
      </c>
      <c r="I119" s="227"/>
      <c r="J119" s="223"/>
      <c r="K119" s="223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136</v>
      </c>
      <c r="AU119" s="232" t="s">
        <v>80</v>
      </c>
      <c r="AV119" s="13" t="s">
        <v>80</v>
      </c>
      <c r="AW119" s="13" t="s">
        <v>32</v>
      </c>
      <c r="AX119" s="13" t="s">
        <v>78</v>
      </c>
      <c r="AY119" s="232" t="s">
        <v>126</v>
      </c>
    </row>
    <row r="120" s="2" customFormat="1">
      <c r="A120" s="38"/>
      <c r="B120" s="39"/>
      <c r="C120" s="204" t="s">
        <v>193</v>
      </c>
      <c r="D120" s="204" t="s">
        <v>128</v>
      </c>
      <c r="E120" s="205" t="s">
        <v>194</v>
      </c>
      <c r="F120" s="206" t="s">
        <v>195</v>
      </c>
      <c r="G120" s="207" t="s">
        <v>196</v>
      </c>
      <c r="H120" s="208">
        <v>1717.24</v>
      </c>
      <c r="I120" s="209"/>
      <c r="J120" s="210">
        <f>ROUND(I120*H120,2)</f>
        <v>0</v>
      </c>
      <c r="K120" s="206" t="s">
        <v>140</v>
      </c>
      <c r="L120" s="44"/>
      <c r="M120" s="211" t="s">
        <v>19</v>
      </c>
      <c r="N120" s="212" t="s">
        <v>41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132</v>
      </c>
      <c r="AT120" s="215" t="s">
        <v>128</v>
      </c>
      <c r="AU120" s="215" t="s">
        <v>80</v>
      </c>
      <c r="AY120" s="17" t="s">
        <v>126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78</v>
      </c>
      <c r="BK120" s="216">
        <f>ROUND(I120*H120,2)</f>
        <v>0</v>
      </c>
      <c r="BL120" s="17" t="s">
        <v>132</v>
      </c>
      <c r="BM120" s="215" t="s">
        <v>197</v>
      </c>
    </row>
    <row r="121" s="13" customFormat="1">
      <c r="A121" s="13"/>
      <c r="B121" s="222"/>
      <c r="C121" s="223"/>
      <c r="D121" s="217" t="s">
        <v>136</v>
      </c>
      <c r="E121" s="224" t="s">
        <v>19</v>
      </c>
      <c r="F121" s="225" t="s">
        <v>198</v>
      </c>
      <c r="G121" s="223"/>
      <c r="H121" s="226">
        <v>201.19999999999999</v>
      </c>
      <c r="I121" s="227"/>
      <c r="J121" s="223"/>
      <c r="K121" s="223"/>
      <c r="L121" s="228"/>
      <c r="M121" s="229"/>
      <c r="N121" s="230"/>
      <c r="O121" s="230"/>
      <c r="P121" s="230"/>
      <c r="Q121" s="230"/>
      <c r="R121" s="230"/>
      <c r="S121" s="230"/>
      <c r="T121" s="23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2" t="s">
        <v>136</v>
      </c>
      <c r="AU121" s="232" t="s">
        <v>80</v>
      </c>
      <c r="AV121" s="13" t="s">
        <v>80</v>
      </c>
      <c r="AW121" s="13" t="s">
        <v>32</v>
      </c>
      <c r="AX121" s="13" t="s">
        <v>70</v>
      </c>
      <c r="AY121" s="232" t="s">
        <v>126</v>
      </c>
    </row>
    <row r="122" s="13" customFormat="1">
      <c r="A122" s="13"/>
      <c r="B122" s="222"/>
      <c r="C122" s="223"/>
      <c r="D122" s="217" t="s">
        <v>136</v>
      </c>
      <c r="E122" s="224" t="s">
        <v>19</v>
      </c>
      <c r="F122" s="225" t="s">
        <v>199</v>
      </c>
      <c r="G122" s="223"/>
      <c r="H122" s="226">
        <v>242.5</v>
      </c>
      <c r="I122" s="227"/>
      <c r="J122" s="223"/>
      <c r="K122" s="223"/>
      <c r="L122" s="228"/>
      <c r="M122" s="229"/>
      <c r="N122" s="230"/>
      <c r="O122" s="230"/>
      <c r="P122" s="230"/>
      <c r="Q122" s="230"/>
      <c r="R122" s="230"/>
      <c r="S122" s="230"/>
      <c r="T122" s="23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2" t="s">
        <v>136</v>
      </c>
      <c r="AU122" s="232" t="s">
        <v>80</v>
      </c>
      <c r="AV122" s="13" t="s">
        <v>80</v>
      </c>
      <c r="AW122" s="13" t="s">
        <v>32</v>
      </c>
      <c r="AX122" s="13" t="s">
        <v>70</v>
      </c>
      <c r="AY122" s="232" t="s">
        <v>126</v>
      </c>
    </row>
    <row r="123" s="13" customFormat="1">
      <c r="A123" s="13"/>
      <c r="B123" s="222"/>
      <c r="C123" s="223"/>
      <c r="D123" s="217" t="s">
        <v>136</v>
      </c>
      <c r="E123" s="224" t="s">
        <v>19</v>
      </c>
      <c r="F123" s="225" t="s">
        <v>200</v>
      </c>
      <c r="G123" s="223"/>
      <c r="H123" s="226">
        <v>271.60000000000002</v>
      </c>
      <c r="I123" s="227"/>
      <c r="J123" s="223"/>
      <c r="K123" s="223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136</v>
      </c>
      <c r="AU123" s="232" t="s">
        <v>80</v>
      </c>
      <c r="AV123" s="13" t="s">
        <v>80</v>
      </c>
      <c r="AW123" s="13" t="s">
        <v>32</v>
      </c>
      <c r="AX123" s="13" t="s">
        <v>70</v>
      </c>
      <c r="AY123" s="232" t="s">
        <v>126</v>
      </c>
    </row>
    <row r="124" s="13" customFormat="1">
      <c r="A124" s="13"/>
      <c r="B124" s="222"/>
      <c r="C124" s="223"/>
      <c r="D124" s="217" t="s">
        <v>136</v>
      </c>
      <c r="E124" s="224" t="s">
        <v>19</v>
      </c>
      <c r="F124" s="225" t="s">
        <v>201</v>
      </c>
      <c r="G124" s="223"/>
      <c r="H124" s="226">
        <v>414.80000000000001</v>
      </c>
      <c r="I124" s="227"/>
      <c r="J124" s="223"/>
      <c r="K124" s="223"/>
      <c r="L124" s="228"/>
      <c r="M124" s="229"/>
      <c r="N124" s="230"/>
      <c r="O124" s="230"/>
      <c r="P124" s="230"/>
      <c r="Q124" s="230"/>
      <c r="R124" s="230"/>
      <c r="S124" s="230"/>
      <c r="T124" s="23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2" t="s">
        <v>136</v>
      </c>
      <c r="AU124" s="232" t="s">
        <v>80</v>
      </c>
      <c r="AV124" s="13" t="s">
        <v>80</v>
      </c>
      <c r="AW124" s="13" t="s">
        <v>32</v>
      </c>
      <c r="AX124" s="13" t="s">
        <v>70</v>
      </c>
      <c r="AY124" s="232" t="s">
        <v>126</v>
      </c>
    </row>
    <row r="125" s="13" customFormat="1">
      <c r="A125" s="13"/>
      <c r="B125" s="222"/>
      <c r="C125" s="223"/>
      <c r="D125" s="217" t="s">
        <v>136</v>
      </c>
      <c r="E125" s="224" t="s">
        <v>19</v>
      </c>
      <c r="F125" s="225" t="s">
        <v>202</v>
      </c>
      <c r="G125" s="223"/>
      <c r="H125" s="226">
        <v>587.13999999999999</v>
      </c>
      <c r="I125" s="227"/>
      <c r="J125" s="223"/>
      <c r="K125" s="223"/>
      <c r="L125" s="228"/>
      <c r="M125" s="229"/>
      <c r="N125" s="230"/>
      <c r="O125" s="230"/>
      <c r="P125" s="230"/>
      <c r="Q125" s="230"/>
      <c r="R125" s="230"/>
      <c r="S125" s="230"/>
      <c r="T125" s="23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2" t="s">
        <v>136</v>
      </c>
      <c r="AU125" s="232" t="s">
        <v>80</v>
      </c>
      <c r="AV125" s="13" t="s">
        <v>80</v>
      </c>
      <c r="AW125" s="13" t="s">
        <v>32</v>
      </c>
      <c r="AX125" s="13" t="s">
        <v>70</v>
      </c>
      <c r="AY125" s="232" t="s">
        <v>126</v>
      </c>
    </row>
    <row r="126" s="14" customFormat="1">
      <c r="A126" s="14"/>
      <c r="B126" s="233"/>
      <c r="C126" s="234"/>
      <c r="D126" s="217" t="s">
        <v>136</v>
      </c>
      <c r="E126" s="235" t="s">
        <v>19</v>
      </c>
      <c r="F126" s="236" t="s">
        <v>148</v>
      </c>
      <c r="G126" s="234"/>
      <c r="H126" s="237">
        <v>1717.24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3" t="s">
        <v>136</v>
      </c>
      <c r="AU126" s="243" t="s">
        <v>80</v>
      </c>
      <c r="AV126" s="14" t="s">
        <v>132</v>
      </c>
      <c r="AW126" s="14" t="s">
        <v>32</v>
      </c>
      <c r="AX126" s="14" t="s">
        <v>78</v>
      </c>
      <c r="AY126" s="243" t="s">
        <v>126</v>
      </c>
    </row>
    <row r="127" s="2" customFormat="1" ht="14.4" customHeight="1">
      <c r="A127" s="38"/>
      <c r="B127" s="39"/>
      <c r="C127" s="204" t="s">
        <v>203</v>
      </c>
      <c r="D127" s="204" t="s">
        <v>128</v>
      </c>
      <c r="E127" s="205" t="s">
        <v>204</v>
      </c>
      <c r="F127" s="206" t="s">
        <v>205</v>
      </c>
      <c r="G127" s="207" t="s">
        <v>196</v>
      </c>
      <c r="H127" s="208">
        <v>233.65000000000001</v>
      </c>
      <c r="I127" s="209"/>
      <c r="J127" s="210">
        <f>ROUND(I127*H127,2)</f>
        <v>0</v>
      </c>
      <c r="K127" s="206" t="s">
        <v>140</v>
      </c>
      <c r="L127" s="44"/>
      <c r="M127" s="211" t="s">
        <v>19</v>
      </c>
      <c r="N127" s="212" t="s">
        <v>41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132</v>
      </c>
      <c r="AT127" s="215" t="s">
        <v>128</v>
      </c>
      <c r="AU127" s="215" t="s">
        <v>80</v>
      </c>
      <c r="AY127" s="17" t="s">
        <v>126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78</v>
      </c>
      <c r="BK127" s="216">
        <f>ROUND(I127*H127,2)</f>
        <v>0</v>
      </c>
      <c r="BL127" s="17" t="s">
        <v>132</v>
      </c>
      <c r="BM127" s="215" t="s">
        <v>206</v>
      </c>
    </row>
    <row r="128" s="2" customFormat="1">
      <c r="A128" s="38"/>
      <c r="B128" s="39"/>
      <c r="C128" s="40"/>
      <c r="D128" s="217" t="s">
        <v>134</v>
      </c>
      <c r="E128" s="40"/>
      <c r="F128" s="218" t="s">
        <v>207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134</v>
      </c>
      <c r="AU128" s="17" t="s">
        <v>80</v>
      </c>
    </row>
    <row r="129" s="13" customFormat="1">
      <c r="A129" s="13"/>
      <c r="B129" s="222"/>
      <c r="C129" s="223"/>
      <c r="D129" s="217" t="s">
        <v>136</v>
      </c>
      <c r="E129" s="224" t="s">
        <v>19</v>
      </c>
      <c r="F129" s="225" t="s">
        <v>208</v>
      </c>
      <c r="G129" s="223"/>
      <c r="H129" s="226">
        <v>166.50999999999999</v>
      </c>
      <c r="I129" s="227"/>
      <c r="J129" s="223"/>
      <c r="K129" s="223"/>
      <c r="L129" s="228"/>
      <c r="M129" s="229"/>
      <c r="N129" s="230"/>
      <c r="O129" s="230"/>
      <c r="P129" s="230"/>
      <c r="Q129" s="230"/>
      <c r="R129" s="230"/>
      <c r="S129" s="230"/>
      <c r="T129" s="23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2" t="s">
        <v>136</v>
      </c>
      <c r="AU129" s="232" t="s">
        <v>80</v>
      </c>
      <c r="AV129" s="13" t="s">
        <v>80</v>
      </c>
      <c r="AW129" s="13" t="s">
        <v>32</v>
      </c>
      <c r="AX129" s="13" t="s">
        <v>70</v>
      </c>
      <c r="AY129" s="232" t="s">
        <v>126</v>
      </c>
    </row>
    <row r="130" s="13" customFormat="1">
      <c r="A130" s="13"/>
      <c r="B130" s="222"/>
      <c r="C130" s="223"/>
      <c r="D130" s="217" t="s">
        <v>136</v>
      </c>
      <c r="E130" s="224" t="s">
        <v>19</v>
      </c>
      <c r="F130" s="225" t="s">
        <v>209</v>
      </c>
      <c r="G130" s="223"/>
      <c r="H130" s="226">
        <v>67.140000000000001</v>
      </c>
      <c r="I130" s="227"/>
      <c r="J130" s="223"/>
      <c r="K130" s="223"/>
      <c r="L130" s="228"/>
      <c r="M130" s="229"/>
      <c r="N130" s="230"/>
      <c r="O130" s="230"/>
      <c r="P130" s="230"/>
      <c r="Q130" s="230"/>
      <c r="R130" s="230"/>
      <c r="S130" s="230"/>
      <c r="T130" s="23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2" t="s">
        <v>136</v>
      </c>
      <c r="AU130" s="232" t="s">
        <v>80</v>
      </c>
      <c r="AV130" s="13" t="s">
        <v>80</v>
      </c>
      <c r="AW130" s="13" t="s">
        <v>32</v>
      </c>
      <c r="AX130" s="13" t="s">
        <v>70</v>
      </c>
      <c r="AY130" s="232" t="s">
        <v>126</v>
      </c>
    </row>
    <row r="131" s="14" customFormat="1">
      <c r="A131" s="14"/>
      <c r="B131" s="233"/>
      <c r="C131" s="234"/>
      <c r="D131" s="217" t="s">
        <v>136</v>
      </c>
      <c r="E131" s="235" t="s">
        <v>19</v>
      </c>
      <c r="F131" s="236" t="s">
        <v>148</v>
      </c>
      <c r="G131" s="234"/>
      <c r="H131" s="237">
        <v>233.65000000000001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3" t="s">
        <v>136</v>
      </c>
      <c r="AU131" s="243" t="s">
        <v>80</v>
      </c>
      <c r="AV131" s="14" t="s">
        <v>132</v>
      </c>
      <c r="AW131" s="14" t="s">
        <v>32</v>
      </c>
      <c r="AX131" s="14" t="s">
        <v>78</v>
      </c>
      <c r="AY131" s="243" t="s">
        <v>126</v>
      </c>
    </row>
    <row r="132" s="12" customFormat="1" ht="22.8" customHeight="1">
      <c r="A132" s="12"/>
      <c r="B132" s="188"/>
      <c r="C132" s="189"/>
      <c r="D132" s="190" t="s">
        <v>69</v>
      </c>
      <c r="E132" s="202" t="s">
        <v>80</v>
      </c>
      <c r="F132" s="202" t="s">
        <v>210</v>
      </c>
      <c r="G132" s="189"/>
      <c r="H132" s="189"/>
      <c r="I132" s="192"/>
      <c r="J132" s="203">
        <f>BK132</f>
        <v>0</v>
      </c>
      <c r="K132" s="189"/>
      <c r="L132" s="194"/>
      <c r="M132" s="195"/>
      <c r="N132" s="196"/>
      <c r="O132" s="196"/>
      <c r="P132" s="197">
        <f>SUM(P133:P136)</f>
        <v>0</v>
      </c>
      <c r="Q132" s="196"/>
      <c r="R132" s="197">
        <f>SUM(R133:R136)</f>
        <v>38.219618880000006</v>
      </c>
      <c r="S132" s="196"/>
      <c r="T132" s="198">
        <f>SUM(T133:T136)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99" t="s">
        <v>78</v>
      </c>
      <c r="AT132" s="200" t="s">
        <v>69</v>
      </c>
      <c r="AU132" s="200" t="s">
        <v>78</v>
      </c>
      <c r="AY132" s="199" t="s">
        <v>126</v>
      </c>
      <c r="BK132" s="201">
        <f>SUM(BK133:BK136)</f>
        <v>0</v>
      </c>
    </row>
    <row r="133" s="2" customFormat="1" ht="40.2" customHeight="1">
      <c r="A133" s="38"/>
      <c r="B133" s="39"/>
      <c r="C133" s="204" t="s">
        <v>211</v>
      </c>
      <c r="D133" s="204" t="s">
        <v>128</v>
      </c>
      <c r="E133" s="205" t="s">
        <v>212</v>
      </c>
      <c r="F133" s="206" t="s">
        <v>213</v>
      </c>
      <c r="G133" s="207" t="s">
        <v>131</v>
      </c>
      <c r="H133" s="208">
        <v>12.816000000000001</v>
      </c>
      <c r="I133" s="209"/>
      <c r="J133" s="210">
        <f>ROUND(I133*H133,2)</f>
        <v>0</v>
      </c>
      <c r="K133" s="206" t="s">
        <v>140</v>
      </c>
      <c r="L133" s="44"/>
      <c r="M133" s="211" t="s">
        <v>19</v>
      </c>
      <c r="N133" s="212" t="s">
        <v>41</v>
      </c>
      <c r="O133" s="84"/>
      <c r="P133" s="213">
        <f>O133*H133</f>
        <v>0</v>
      </c>
      <c r="Q133" s="213">
        <v>2.9821800000000001</v>
      </c>
      <c r="R133" s="213">
        <f>Q133*H133</f>
        <v>38.219618880000006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132</v>
      </c>
      <c r="AT133" s="215" t="s">
        <v>128</v>
      </c>
      <c r="AU133" s="215" t="s">
        <v>80</v>
      </c>
      <c r="AY133" s="17" t="s">
        <v>126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78</v>
      </c>
      <c r="BK133" s="216">
        <f>ROUND(I133*H133,2)</f>
        <v>0</v>
      </c>
      <c r="BL133" s="17" t="s">
        <v>132</v>
      </c>
      <c r="BM133" s="215" t="s">
        <v>214</v>
      </c>
    </row>
    <row r="134" s="2" customFormat="1">
      <c r="A134" s="38"/>
      <c r="B134" s="39"/>
      <c r="C134" s="40"/>
      <c r="D134" s="217" t="s">
        <v>134</v>
      </c>
      <c r="E134" s="40"/>
      <c r="F134" s="218" t="s">
        <v>215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134</v>
      </c>
      <c r="AU134" s="17" t="s">
        <v>80</v>
      </c>
    </row>
    <row r="135" s="13" customFormat="1">
      <c r="A135" s="13"/>
      <c r="B135" s="222"/>
      <c r="C135" s="223"/>
      <c r="D135" s="217" t="s">
        <v>136</v>
      </c>
      <c r="E135" s="224" t="s">
        <v>19</v>
      </c>
      <c r="F135" s="225" t="s">
        <v>216</v>
      </c>
      <c r="G135" s="223"/>
      <c r="H135" s="226">
        <v>38.079999999999998</v>
      </c>
      <c r="I135" s="227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2" t="s">
        <v>136</v>
      </c>
      <c r="AU135" s="232" t="s">
        <v>80</v>
      </c>
      <c r="AV135" s="13" t="s">
        <v>80</v>
      </c>
      <c r="AW135" s="13" t="s">
        <v>32</v>
      </c>
      <c r="AX135" s="13" t="s">
        <v>70</v>
      </c>
      <c r="AY135" s="232" t="s">
        <v>126</v>
      </c>
    </row>
    <row r="136" s="13" customFormat="1">
      <c r="A136" s="13"/>
      <c r="B136" s="222"/>
      <c r="C136" s="223"/>
      <c r="D136" s="217" t="s">
        <v>136</v>
      </c>
      <c r="E136" s="224" t="s">
        <v>19</v>
      </c>
      <c r="F136" s="225" t="s">
        <v>217</v>
      </c>
      <c r="G136" s="223"/>
      <c r="H136" s="226">
        <v>12.816000000000001</v>
      </c>
      <c r="I136" s="227"/>
      <c r="J136" s="223"/>
      <c r="K136" s="223"/>
      <c r="L136" s="228"/>
      <c r="M136" s="229"/>
      <c r="N136" s="230"/>
      <c r="O136" s="230"/>
      <c r="P136" s="230"/>
      <c r="Q136" s="230"/>
      <c r="R136" s="230"/>
      <c r="S136" s="230"/>
      <c r="T136" s="23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2" t="s">
        <v>136</v>
      </c>
      <c r="AU136" s="232" t="s">
        <v>80</v>
      </c>
      <c r="AV136" s="13" t="s">
        <v>80</v>
      </c>
      <c r="AW136" s="13" t="s">
        <v>32</v>
      </c>
      <c r="AX136" s="13" t="s">
        <v>78</v>
      </c>
      <c r="AY136" s="232" t="s">
        <v>126</v>
      </c>
    </row>
    <row r="137" s="12" customFormat="1" ht="22.8" customHeight="1">
      <c r="A137" s="12"/>
      <c r="B137" s="188"/>
      <c r="C137" s="189"/>
      <c r="D137" s="190" t="s">
        <v>69</v>
      </c>
      <c r="E137" s="202" t="s">
        <v>132</v>
      </c>
      <c r="F137" s="202" t="s">
        <v>218</v>
      </c>
      <c r="G137" s="189"/>
      <c r="H137" s="189"/>
      <c r="I137" s="192"/>
      <c r="J137" s="203">
        <f>BK137</f>
        <v>0</v>
      </c>
      <c r="K137" s="189"/>
      <c r="L137" s="194"/>
      <c r="M137" s="195"/>
      <c r="N137" s="196"/>
      <c r="O137" s="196"/>
      <c r="P137" s="197">
        <f>SUM(P138:P186)</f>
        <v>0</v>
      </c>
      <c r="Q137" s="196"/>
      <c r="R137" s="197">
        <f>SUM(R138:R186)</f>
        <v>1208.1764003000001</v>
      </c>
      <c r="S137" s="196"/>
      <c r="T137" s="198">
        <f>SUM(T138:T186)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99" t="s">
        <v>78</v>
      </c>
      <c r="AT137" s="200" t="s">
        <v>69</v>
      </c>
      <c r="AU137" s="200" t="s">
        <v>78</v>
      </c>
      <c r="AY137" s="199" t="s">
        <v>126</v>
      </c>
      <c r="BK137" s="201">
        <f>SUM(BK138:BK186)</f>
        <v>0</v>
      </c>
    </row>
    <row r="138" s="2" customFormat="1">
      <c r="A138" s="38"/>
      <c r="B138" s="39"/>
      <c r="C138" s="204" t="s">
        <v>219</v>
      </c>
      <c r="D138" s="204" t="s">
        <v>128</v>
      </c>
      <c r="E138" s="205" t="s">
        <v>220</v>
      </c>
      <c r="F138" s="206" t="s">
        <v>221</v>
      </c>
      <c r="G138" s="207" t="s">
        <v>131</v>
      </c>
      <c r="H138" s="208">
        <v>41.979999999999997</v>
      </c>
      <c r="I138" s="209"/>
      <c r="J138" s="210">
        <f>ROUND(I138*H138,2)</f>
        <v>0</v>
      </c>
      <c r="K138" s="206" t="s">
        <v>140</v>
      </c>
      <c r="L138" s="44"/>
      <c r="M138" s="211" t="s">
        <v>19</v>
      </c>
      <c r="N138" s="212" t="s">
        <v>41</v>
      </c>
      <c r="O138" s="84"/>
      <c r="P138" s="213">
        <f>O138*H138</f>
        <v>0</v>
      </c>
      <c r="Q138" s="213">
        <v>2.0874999999999999</v>
      </c>
      <c r="R138" s="213">
        <f>Q138*H138</f>
        <v>87.63324999999999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132</v>
      </c>
      <c r="AT138" s="215" t="s">
        <v>128</v>
      </c>
      <c r="AU138" s="215" t="s">
        <v>80</v>
      </c>
      <c r="AY138" s="17" t="s">
        <v>126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78</v>
      </c>
      <c r="BK138" s="216">
        <f>ROUND(I138*H138,2)</f>
        <v>0</v>
      </c>
      <c r="BL138" s="17" t="s">
        <v>132</v>
      </c>
      <c r="BM138" s="215" t="s">
        <v>222</v>
      </c>
    </row>
    <row r="139" s="2" customFormat="1">
      <c r="A139" s="38"/>
      <c r="B139" s="39"/>
      <c r="C139" s="40"/>
      <c r="D139" s="217" t="s">
        <v>134</v>
      </c>
      <c r="E139" s="40"/>
      <c r="F139" s="218" t="s">
        <v>223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134</v>
      </c>
      <c r="AU139" s="17" t="s">
        <v>80</v>
      </c>
    </row>
    <row r="140" s="13" customFormat="1">
      <c r="A140" s="13"/>
      <c r="B140" s="222"/>
      <c r="C140" s="223"/>
      <c r="D140" s="217" t="s">
        <v>136</v>
      </c>
      <c r="E140" s="224" t="s">
        <v>19</v>
      </c>
      <c r="F140" s="225" t="s">
        <v>224</v>
      </c>
      <c r="G140" s="223"/>
      <c r="H140" s="226">
        <v>41.979999999999997</v>
      </c>
      <c r="I140" s="227"/>
      <c r="J140" s="223"/>
      <c r="K140" s="223"/>
      <c r="L140" s="228"/>
      <c r="M140" s="229"/>
      <c r="N140" s="230"/>
      <c r="O140" s="230"/>
      <c r="P140" s="230"/>
      <c r="Q140" s="230"/>
      <c r="R140" s="230"/>
      <c r="S140" s="230"/>
      <c r="T140" s="23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2" t="s">
        <v>136</v>
      </c>
      <c r="AU140" s="232" t="s">
        <v>80</v>
      </c>
      <c r="AV140" s="13" t="s">
        <v>80</v>
      </c>
      <c r="AW140" s="13" t="s">
        <v>32</v>
      </c>
      <c r="AX140" s="13" t="s">
        <v>78</v>
      </c>
      <c r="AY140" s="232" t="s">
        <v>126</v>
      </c>
    </row>
    <row r="141" s="2" customFormat="1">
      <c r="A141" s="38"/>
      <c r="B141" s="39"/>
      <c r="C141" s="204" t="s">
        <v>8</v>
      </c>
      <c r="D141" s="204" t="s">
        <v>128</v>
      </c>
      <c r="E141" s="205" t="s">
        <v>220</v>
      </c>
      <c r="F141" s="206" t="s">
        <v>221</v>
      </c>
      <c r="G141" s="207" t="s">
        <v>131</v>
      </c>
      <c r="H141" s="208">
        <v>4.5300000000000002</v>
      </c>
      <c r="I141" s="209"/>
      <c r="J141" s="210">
        <f>ROUND(I141*H141,2)</f>
        <v>0</v>
      </c>
      <c r="K141" s="206" t="s">
        <v>140</v>
      </c>
      <c r="L141" s="44"/>
      <c r="M141" s="211" t="s">
        <v>19</v>
      </c>
      <c r="N141" s="212" t="s">
        <v>41</v>
      </c>
      <c r="O141" s="84"/>
      <c r="P141" s="213">
        <f>O141*H141</f>
        <v>0</v>
      </c>
      <c r="Q141" s="213">
        <v>2.0874999999999999</v>
      </c>
      <c r="R141" s="213">
        <f>Q141*H141</f>
        <v>9.4563749999999995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132</v>
      </c>
      <c r="AT141" s="215" t="s">
        <v>128</v>
      </c>
      <c r="AU141" s="215" t="s">
        <v>80</v>
      </c>
      <c r="AY141" s="17" t="s">
        <v>126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78</v>
      </c>
      <c r="BK141" s="216">
        <f>ROUND(I141*H141,2)</f>
        <v>0</v>
      </c>
      <c r="BL141" s="17" t="s">
        <v>132</v>
      </c>
      <c r="BM141" s="215" t="s">
        <v>225</v>
      </c>
    </row>
    <row r="142" s="2" customFormat="1">
      <c r="A142" s="38"/>
      <c r="B142" s="39"/>
      <c r="C142" s="40"/>
      <c r="D142" s="217" t="s">
        <v>134</v>
      </c>
      <c r="E142" s="40"/>
      <c r="F142" s="218" t="s">
        <v>226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134</v>
      </c>
      <c r="AU142" s="17" t="s">
        <v>80</v>
      </c>
    </row>
    <row r="143" s="13" customFormat="1">
      <c r="A143" s="13"/>
      <c r="B143" s="222"/>
      <c r="C143" s="223"/>
      <c r="D143" s="217" t="s">
        <v>136</v>
      </c>
      <c r="E143" s="224" t="s">
        <v>19</v>
      </c>
      <c r="F143" s="225" t="s">
        <v>227</v>
      </c>
      <c r="G143" s="223"/>
      <c r="H143" s="226">
        <v>4.5300000000000002</v>
      </c>
      <c r="I143" s="227"/>
      <c r="J143" s="223"/>
      <c r="K143" s="223"/>
      <c r="L143" s="228"/>
      <c r="M143" s="229"/>
      <c r="N143" s="230"/>
      <c r="O143" s="230"/>
      <c r="P143" s="230"/>
      <c r="Q143" s="230"/>
      <c r="R143" s="230"/>
      <c r="S143" s="230"/>
      <c r="T143" s="23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2" t="s">
        <v>136</v>
      </c>
      <c r="AU143" s="232" t="s">
        <v>80</v>
      </c>
      <c r="AV143" s="13" t="s">
        <v>80</v>
      </c>
      <c r="AW143" s="13" t="s">
        <v>32</v>
      </c>
      <c r="AX143" s="13" t="s">
        <v>78</v>
      </c>
      <c r="AY143" s="232" t="s">
        <v>126</v>
      </c>
    </row>
    <row r="144" s="2" customFormat="1">
      <c r="A144" s="38"/>
      <c r="B144" s="39"/>
      <c r="C144" s="204" t="s">
        <v>228</v>
      </c>
      <c r="D144" s="204" t="s">
        <v>128</v>
      </c>
      <c r="E144" s="205" t="s">
        <v>229</v>
      </c>
      <c r="F144" s="206" t="s">
        <v>230</v>
      </c>
      <c r="G144" s="207" t="s">
        <v>131</v>
      </c>
      <c r="H144" s="208">
        <v>57.68</v>
      </c>
      <c r="I144" s="209"/>
      <c r="J144" s="210">
        <f>ROUND(I144*H144,2)</f>
        <v>0</v>
      </c>
      <c r="K144" s="206" t="s">
        <v>140</v>
      </c>
      <c r="L144" s="44"/>
      <c r="M144" s="211" t="s">
        <v>19</v>
      </c>
      <c r="N144" s="212" t="s">
        <v>41</v>
      </c>
      <c r="O144" s="84"/>
      <c r="P144" s="213">
        <f>O144*H144</f>
        <v>0</v>
      </c>
      <c r="Q144" s="213">
        <v>2.0874999999999999</v>
      </c>
      <c r="R144" s="213">
        <f>Q144*H144</f>
        <v>120.407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132</v>
      </c>
      <c r="AT144" s="215" t="s">
        <v>128</v>
      </c>
      <c r="AU144" s="215" t="s">
        <v>80</v>
      </c>
      <c r="AY144" s="17" t="s">
        <v>126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78</v>
      </c>
      <c r="BK144" s="216">
        <f>ROUND(I144*H144,2)</f>
        <v>0</v>
      </c>
      <c r="BL144" s="17" t="s">
        <v>132</v>
      </c>
      <c r="BM144" s="215" t="s">
        <v>231</v>
      </c>
    </row>
    <row r="145" s="13" customFormat="1">
      <c r="A145" s="13"/>
      <c r="B145" s="222"/>
      <c r="C145" s="223"/>
      <c r="D145" s="217" t="s">
        <v>136</v>
      </c>
      <c r="E145" s="224" t="s">
        <v>19</v>
      </c>
      <c r="F145" s="225" t="s">
        <v>232</v>
      </c>
      <c r="G145" s="223"/>
      <c r="H145" s="226">
        <v>57.68</v>
      </c>
      <c r="I145" s="227"/>
      <c r="J145" s="223"/>
      <c r="K145" s="223"/>
      <c r="L145" s="228"/>
      <c r="M145" s="229"/>
      <c r="N145" s="230"/>
      <c r="O145" s="230"/>
      <c r="P145" s="230"/>
      <c r="Q145" s="230"/>
      <c r="R145" s="230"/>
      <c r="S145" s="230"/>
      <c r="T145" s="23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2" t="s">
        <v>136</v>
      </c>
      <c r="AU145" s="232" t="s">
        <v>80</v>
      </c>
      <c r="AV145" s="13" t="s">
        <v>80</v>
      </c>
      <c r="AW145" s="13" t="s">
        <v>32</v>
      </c>
      <c r="AX145" s="13" t="s">
        <v>78</v>
      </c>
      <c r="AY145" s="232" t="s">
        <v>126</v>
      </c>
    </row>
    <row r="146" s="2" customFormat="1">
      <c r="A146" s="38"/>
      <c r="B146" s="39"/>
      <c r="C146" s="204" t="s">
        <v>233</v>
      </c>
      <c r="D146" s="204" t="s">
        <v>128</v>
      </c>
      <c r="E146" s="205" t="s">
        <v>234</v>
      </c>
      <c r="F146" s="206" t="s">
        <v>235</v>
      </c>
      <c r="G146" s="207" t="s">
        <v>196</v>
      </c>
      <c r="H146" s="208">
        <v>207.96000000000001</v>
      </c>
      <c r="I146" s="209"/>
      <c r="J146" s="210">
        <f>ROUND(I146*H146,2)</f>
        <v>0</v>
      </c>
      <c r="K146" s="206" t="s">
        <v>140</v>
      </c>
      <c r="L146" s="44"/>
      <c r="M146" s="211" t="s">
        <v>19</v>
      </c>
      <c r="N146" s="212" t="s">
        <v>41</v>
      </c>
      <c r="O146" s="84"/>
      <c r="P146" s="213">
        <f>O146*H146</f>
        <v>0</v>
      </c>
      <c r="Q146" s="213">
        <v>0.00021000000000000001</v>
      </c>
      <c r="R146" s="213">
        <f>Q146*H146</f>
        <v>0.043671600000000005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132</v>
      </c>
      <c r="AT146" s="215" t="s">
        <v>128</v>
      </c>
      <c r="AU146" s="215" t="s">
        <v>80</v>
      </c>
      <c r="AY146" s="17" t="s">
        <v>126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78</v>
      </c>
      <c r="BK146" s="216">
        <f>ROUND(I146*H146,2)</f>
        <v>0</v>
      </c>
      <c r="BL146" s="17" t="s">
        <v>132</v>
      </c>
      <c r="BM146" s="215" t="s">
        <v>236</v>
      </c>
    </row>
    <row r="147" s="2" customFormat="1" ht="14.4" customHeight="1">
      <c r="A147" s="38"/>
      <c r="B147" s="39"/>
      <c r="C147" s="244" t="s">
        <v>237</v>
      </c>
      <c r="D147" s="244" t="s">
        <v>238</v>
      </c>
      <c r="E147" s="245" t="s">
        <v>239</v>
      </c>
      <c r="F147" s="246" t="s">
        <v>240</v>
      </c>
      <c r="G147" s="247" t="s">
        <v>196</v>
      </c>
      <c r="H147" s="248">
        <v>207.96000000000001</v>
      </c>
      <c r="I147" s="249"/>
      <c r="J147" s="250">
        <f>ROUND(I147*H147,2)</f>
        <v>0</v>
      </c>
      <c r="K147" s="246" t="s">
        <v>140</v>
      </c>
      <c r="L147" s="251"/>
      <c r="M147" s="252" t="s">
        <v>19</v>
      </c>
      <c r="N147" s="253" t="s">
        <v>41</v>
      </c>
      <c r="O147" s="84"/>
      <c r="P147" s="213">
        <f>O147*H147</f>
        <v>0</v>
      </c>
      <c r="Q147" s="213">
        <v>0.00050000000000000001</v>
      </c>
      <c r="R147" s="213">
        <f>Q147*H147</f>
        <v>0.10398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175</v>
      </c>
      <c r="AT147" s="215" t="s">
        <v>238</v>
      </c>
      <c r="AU147" s="215" t="s">
        <v>80</v>
      </c>
      <c r="AY147" s="17" t="s">
        <v>126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78</v>
      </c>
      <c r="BK147" s="216">
        <f>ROUND(I147*H147,2)</f>
        <v>0</v>
      </c>
      <c r="BL147" s="17" t="s">
        <v>132</v>
      </c>
      <c r="BM147" s="215" t="s">
        <v>241</v>
      </c>
    </row>
    <row r="148" s="2" customFormat="1">
      <c r="A148" s="38"/>
      <c r="B148" s="39"/>
      <c r="C148" s="204" t="s">
        <v>242</v>
      </c>
      <c r="D148" s="204" t="s">
        <v>128</v>
      </c>
      <c r="E148" s="205" t="s">
        <v>243</v>
      </c>
      <c r="F148" s="206" t="s">
        <v>244</v>
      </c>
      <c r="G148" s="207" t="s">
        <v>131</v>
      </c>
      <c r="H148" s="208">
        <v>229.69900000000001</v>
      </c>
      <c r="I148" s="209"/>
      <c r="J148" s="210">
        <f>ROUND(I148*H148,2)</f>
        <v>0</v>
      </c>
      <c r="K148" s="206" t="s">
        <v>140</v>
      </c>
      <c r="L148" s="44"/>
      <c r="M148" s="211" t="s">
        <v>19</v>
      </c>
      <c r="N148" s="212" t="s">
        <v>41</v>
      </c>
      <c r="O148" s="84"/>
      <c r="P148" s="213">
        <f>O148*H148</f>
        <v>0</v>
      </c>
      <c r="Q148" s="213">
        <v>1.8700000000000001</v>
      </c>
      <c r="R148" s="213">
        <f>Q148*H148</f>
        <v>429.53713000000005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132</v>
      </c>
      <c r="AT148" s="215" t="s">
        <v>128</v>
      </c>
      <c r="AU148" s="215" t="s">
        <v>80</v>
      </c>
      <c r="AY148" s="17" t="s">
        <v>126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78</v>
      </c>
      <c r="BK148" s="216">
        <f>ROUND(I148*H148,2)</f>
        <v>0</v>
      </c>
      <c r="BL148" s="17" t="s">
        <v>132</v>
      </c>
      <c r="BM148" s="215" t="s">
        <v>245</v>
      </c>
    </row>
    <row r="149" s="13" customFormat="1">
      <c r="A149" s="13"/>
      <c r="B149" s="222"/>
      <c r="C149" s="223"/>
      <c r="D149" s="217" t="s">
        <v>136</v>
      </c>
      <c r="E149" s="224" t="s">
        <v>19</v>
      </c>
      <c r="F149" s="225" t="s">
        <v>246</v>
      </c>
      <c r="G149" s="223"/>
      <c r="H149" s="226">
        <v>4.4800000000000004</v>
      </c>
      <c r="I149" s="227"/>
      <c r="J149" s="223"/>
      <c r="K149" s="223"/>
      <c r="L149" s="228"/>
      <c r="M149" s="229"/>
      <c r="N149" s="230"/>
      <c r="O149" s="230"/>
      <c r="P149" s="230"/>
      <c r="Q149" s="230"/>
      <c r="R149" s="230"/>
      <c r="S149" s="230"/>
      <c r="T149" s="23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2" t="s">
        <v>136</v>
      </c>
      <c r="AU149" s="232" t="s">
        <v>80</v>
      </c>
      <c r="AV149" s="13" t="s">
        <v>80</v>
      </c>
      <c r="AW149" s="13" t="s">
        <v>32</v>
      </c>
      <c r="AX149" s="13" t="s">
        <v>70</v>
      </c>
      <c r="AY149" s="232" t="s">
        <v>126</v>
      </c>
    </row>
    <row r="150" s="13" customFormat="1">
      <c r="A150" s="13"/>
      <c r="B150" s="222"/>
      <c r="C150" s="223"/>
      <c r="D150" s="217" t="s">
        <v>136</v>
      </c>
      <c r="E150" s="224" t="s">
        <v>19</v>
      </c>
      <c r="F150" s="225" t="s">
        <v>247</v>
      </c>
      <c r="G150" s="223"/>
      <c r="H150" s="226">
        <v>4.4800000000000004</v>
      </c>
      <c r="I150" s="227"/>
      <c r="J150" s="223"/>
      <c r="K150" s="223"/>
      <c r="L150" s="228"/>
      <c r="M150" s="229"/>
      <c r="N150" s="230"/>
      <c r="O150" s="230"/>
      <c r="P150" s="230"/>
      <c r="Q150" s="230"/>
      <c r="R150" s="230"/>
      <c r="S150" s="230"/>
      <c r="T150" s="23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2" t="s">
        <v>136</v>
      </c>
      <c r="AU150" s="232" t="s">
        <v>80</v>
      </c>
      <c r="AV150" s="13" t="s">
        <v>80</v>
      </c>
      <c r="AW150" s="13" t="s">
        <v>32</v>
      </c>
      <c r="AX150" s="13" t="s">
        <v>70</v>
      </c>
      <c r="AY150" s="232" t="s">
        <v>126</v>
      </c>
    </row>
    <row r="151" s="13" customFormat="1">
      <c r="A151" s="13"/>
      <c r="B151" s="222"/>
      <c r="C151" s="223"/>
      <c r="D151" s="217" t="s">
        <v>136</v>
      </c>
      <c r="E151" s="224" t="s">
        <v>19</v>
      </c>
      <c r="F151" s="225" t="s">
        <v>248</v>
      </c>
      <c r="G151" s="223"/>
      <c r="H151" s="226">
        <v>71.319999999999993</v>
      </c>
      <c r="I151" s="227"/>
      <c r="J151" s="223"/>
      <c r="K151" s="223"/>
      <c r="L151" s="228"/>
      <c r="M151" s="229"/>
      <c r="N151" s="230"/>
      <c r="O151" s="230"/>
      <c r="P151" s="230"/>
      <c r="Q151" s="230"/>
      <c r="R151" s="230"/>
      <c r="S151" s="230"/>
      <c r="T151" s="23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2" t="s">
        <v>136</v>
      </c>
      <c r="AU151" s="232" t="s">
        <v>80</v>
      </c>
      <c r="AV151" s="13" t="s">
        <v>80</v>
      </c>
      <c r="AW151" s="13" t="s">
        <v>32</v>
      </c>
      <c r="AX151" s="13" t="s">
        <v>70</v>
      </c>
      <c r="AY151" s="232" t="s">
        <v>126</v>
      </c>
    </row>
    <row r="152" s="13" customFormat="1">
      <c r="A152" s="13"/>
      <c r="B152" s="222"/>
      <c r="C152" s="223"/>
      <c r="D152" s="217" t="s">
        <v>136</v>
      </c>
      <c r="E152" s="224" t="s">
        <v>19</v>
      </c>
      <c r="F152" s="225" t="s">
        <v>249</v>
      </c>
      <c r="G152" s="223"/>
      <c r="H152" s="226">
        <v>118.8</v>
      </c>
      <c r="I152" s="227"/>
      <c r="J152" s="223"/>
      <c r="K152" s="223"/>
      <c r="L152" s="228"/>
      <c r="M152" s="229"/>
      <c r="N152" s="230"/>
      <c r="O152" s="230"/>
      <c r="P152" s="230"/>
      <c r="Q152" s="230"/>
      <c r="R152" s="230"/>
      <c r="S152" s="230"/>
      <c r="T152" s="23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2" t="s">
        <v>136</v>
      </c>
      <c r="AU152" s="232" t="s">
        <v>80</v>
      </c>
      <c r="AV152" s="13" t="s">
        <v>80</v>
      </c>
      <c r="AW152" s="13" t="s">
        <v>32</v>
      </c>
      <c r="AX152" s="13" t="s">
        <v>70</v>
      </c>
      <c r="AY152" s="232" t="s">
        <v>126</v>
      </c>
    </row>
    <row r="153" s="13" customFormat="1">
      <c r="A153" s="13"/>
      <c r="B153" s="222"/>
      <c r="C153" s="223"/>
      <c r="D153" s="217" t="s">
        <v>136</v>
      </c>
      <c r="E153" s="224" t="s">
        <v>19</v>
      </c>
      <c r="F153" s="225" t="s">
        <v>250</v>
      </c>
      <c r="G153" s="223"/>
      <c r="H153" s="226">
        <v>6.0490000000000004</v>
      </c>
      <c r="I153" s="227"/>
      <c r="J153" s="223"/>
      <c r="K153" s="223"/>
      <c r="L153" s="228"/>
      <c r="M153" s="229"/>
      <c r="N153" s="230"/>
      <c r="O153" s="230"/>
      <c r="P153" s="230"/>
      <c r="Q153" s="230"/>
      <c r="R153" s="230"/>
      <c r="S153" s="230"/>
      <c r="T153" s="23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2" t="s">
        <v>136</v>
      </c>
      <c r="AU153" s="232" t="s">
        <v>80</v>
      </c>
      <c r="AV153" s="13" t="s">
        <v>80</v>
      </c>
      <c r="AW153" s="13" t="s">
        <v>32</v>
      </c>
      <c r="AX153" s="13" t="s">
        <v>70</v>
      </c>
      <c r="AY153" s="232" t="s">
        <v>126</v>
      </c>
    </row>
    <row r="154" s="13" customFormat="1">
      <c r="A154" s="13"/>
      <c r="B154" s="222"/>
      <c r="C154" s="223"/>
      <c r="D154" s="217" t="s">
        <v>136</v>
      </c>
      <c r="E154" s="224" t="s">
        <v>19</v>
      </c>
      <c r="F154" s="225" t="s">
        <v>251</v>
      </c>
      <c r="G154" s="223"/>
      <c r="H154" s="226">
        <v>24.57</v>
      </c>
      <c r="I154" s="227"/>
      <c r="J154" s="223"/>
      <c r="K154" s="223"/>
      <c r="L154" s="228"/>
      <c r="M154" s="229"/>
      <c r="N154" s="230"/>
      <c r="O154" s="230"/>
      <c r="P154" s="230"/>
      <c r="Q154" s="230"/>
      <c r="R154" s="230"/>
      <c r="S154" s="230"/>
      <c r="T154" s="23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2" t="s">
        <v>136</v>
      </c>
      <c r="AU154" s="232" t="s">
        <v>80</v>
      </c>
      <c r="AV154" s="13" t="s">
        <v>80</v>
      </c>
      <c r="AW154" s="13" t="s">
        <v>32</v>
      </c>
      <c r="AX154" s="13" t="s">
        <v>70</v>
      </c>
      <c r="AY154" s="232" t="s">
        <v>126</v>
      </c>
    </row>
    <row r="155" s="14" customFormat="1">
      <c r="A155" s="14"/>
      <c r="B155" s="233"/>
      <c r="C155" s="234"/>
      <c r="D155" s="217" t="s">
        <v>136</v>
      </c>
      <c r="E155" s="235" t="s">
        <v>19</v>
      </c>
      <c r="F155" s="236" t="s">
        <v>148</v>
      </c>
      <c r="G155" s="234"/>
      <c r="H155" s="237">
        <v>229.69900000000001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3" t="s">
        <v>136</v>
      </c>
      <c r="AU155" s="243" t="s">
        <v>80</v>
      </c>
      <c r="AV155" s="14" t="s">
        <v>132</v>
      </c>
      <c r="AW155" s="14" t="s">
        <v>32</v>
      </c>
      <c r="AX155" s="14" t="s">
        <v>78</v>
      </c>
      <c r="AY155" s="243" t="s">
        <v>126</v>
      </c>
    </row>
    <row r="156" s="2" customFormat="1">
      <c r="A156" s="38"/>
      <c r="B156" s="39"/>
      <c r="C156" s="204" t="s">
        <v>252</v>
      </c>
      <c r="D156" s="204" t="s">
        <v>128</v>
      </c>
      <c r="E156" s="205" t="s">
        <v>253</v>
      </c>
      <c r="F156" s="206" t="s">
        <v>254</v>
      </c>
      <c r="G156" s="207" t="s">
        <v>131</v>
      </c>
      <c r="H156" s="208">
        <v>40.740000000000002</v>
      </c>
      <c r="I156" s="209"/>
      <c r="J156" s="210">
        <f>ROUND(I156*H156,2)</f>
        <v>0</v>
      </c>
      <c r="K156" s="206" t="s">
        <v>140</v>
      </c>
      <c r="L156" s="44"/>
      <c r="M156" s="211" t="s">
        <v>19</v>
      </c>
      <c r="N156" s="212" t="s">
        <v>41</v>
      </c>
      <c r="O156" s="84"/>
      <c r="P156" s="213">
        <f>O156*H156</f>
        <v>0</v>
      </c>
      <c r="Q156" s="213">
        <v>2.13408</v>
      </c>
      <c r="R156" s="213">
        <f>Q156*H156</f>
        <v>86.942419200000003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132</v>
      </c>
      <c r="AT156" s="215" t="s">
        <v>128</v>
      </c>
      <c r="AU156" s="215" t="s">
        <v>80</v>
      </c>
      <c r="AY156" s="17" t="s">
        <v>126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78</v>
      </c>
      <c r="BK156" s="216">
        <f>ROUND(I156*H156,2)</f>
        <v>0</v>
      </c>
      <c r="BL156" s="17" t="s">
        <v>132</v>
      </c>
      <c r="BM156" s="215" t="s">
        <v>255</v>
      </c>
    </row>
    <row r="157" s="2" customFormat="1">
      <c r="A157" s="38"/>
      <c r="B157" s="39"/>
      <c r="C157" s="40"/>
      <c r="D157" s="217" t="s">
        <v>134</v>
      </c>
      <c r="E157" s="40"/>
      <c r="F157" s="218" t="s">
        <v>256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134</v>
      </c>
      <c r="AU157" s="17" t="s">
        <v>80</v>
      </c>
    </row>
    <row r="158" s="13" customFormat="1">
      <c r="A158" s="13"/>
      <c r="B158" s="222"/>
      <c r="C158" s="223"/>
      <c r="D158" s="217" t="s">
        <v>136</v>
      </c>
      <c r="E158" s="224" t="s">
        <v>19</v>
      </c>
      <c r="F158" s="225" t="s">
        <v>257</v>
      </c>
      <c r="G158" s="223"/>
      <c r="H158" s="226">
        <v>40.740000000000002</v>
      </c>
      <c r="I158" s="227"/>
      <c r="J158" s="223"/>
      <c r="K158" s="223"/>
      <c r="L158" s="228"/>
      <c r="M158" s="229"/>
      <c r="N158" s="230"/>
      <c r="O158" s="230"/>
      <c r="P158" s="230"/>
      <c r="Q158" s="230"/>
      <c r="R158" s="230"/>
      <c r="S158" s="230"/>
      <c r="T158" s="23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2" t="s">
        <v>136</v>
      </c>
      <c r="AU158" s="232" t="s">
        <v>80</v>
      </c>
      <c r="AV158" s="13" t="s">
        <v>80</v>
      </c>
      <c r="AW158" s="13" t="s">
        <v>32</v>
      </c>
      <c r="AX158" s="13" t="s">
        <v>78</v>
      </c>
      <c r="AY158" s="232" t="s">
        <v>126</v>
      </c>
    </row>
    <row r="159" s="2" customFormat="1" ht="30" customHeight="1">
      <c r="A159" s="38"/>
      <c r="B159" s="39"/>
      <c r="C159" s="204" t="s">
        <v>7</v>
      </c>
      <c r="D159" s="204" t="s">
        <v>128</v>
      </c>
      <c r="E159" s="205" t="s">
        <v>258</v>
      </c>
      <c r="F159" s="206" t="s">
        <v>259</v>
      </c>
      <c r="G159" s="207" t="s">
        <v>196</v>
      </c>
      <c r="H159" s="208">
        <v>486.55700000000002</v>
      </c>
      <c r="I159" s="209"/>
      <c r="J159" s="210">
        <f>ROUND(I159*H159,2)</f>
        <v>0</v>
      </c>
      <c r="K159" s="206" t="s">
        <v>140</v>
      </c>
      <c r="L159" s="44"/>
      <c r="M159" s="211" t="s">
        <v>19</v>
      </c>
      <c r="N159" s="212" t="s">
        <v>41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132</v>
      </c>
      <c r="AT159" s="215" t="s">
        <v>128</v>
      </c>
      <c r="AU159" s="215" t="s">
        <v>80</v>
      </c>
      <c r="AY159" s="17" t="s">
        <v>126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78</v>
      </c>
      <c r="BK159" s="216">
        <f>ROUND(I159*H159,2)</f>
        <v>0</v>
      </c>
      <c r="BL159" s="17" t="s">
        <v>132</v>
      </c>
      <c r="BM159" s="215" t="s">
        <v>260</v>
      </c>
    </row>
    <row r="160" s="13" customFormat="1">
      <c r="A160" s="13"/>
      <c r="B160" s="222"/>
      <c r="C160" s="223"/>
      <c r="D160" s="217" t="s">
        <v>136</v>
      </c>
      <c r="E160" s="224" t="s">
        <v>19</v>
      </c>
      <c r="F160" s="225" t="s">
        <v>261</v>
      </c>
      <c r="G160" s="223"/>
      <c r="H160" s="226">
        <v>7.46</v>
      </c>
      <c r="I160" s="227"/>
      <c r="J160" s="223"/>
      <c r="K160" s="223"/>
      <c r="L160" s="228"/>
      <c r="M160" s="229"/>
      <c r="N160" s="230"/>
      <c r="O160" s="230"/>
      <c r="P160" s="230"/>
      <c r="Q160" s="230"/>
      <c r="R160" s="230"/>
      <c r="S160" s="230"/>
      <c r="T160" s="23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2" t="s">
        <v>136</v>
      </c>
      <c r="AU160" s="232" t="s">
        <v>80</v>
      </c>
      <c r="AV160" s="13" t="s">
        <v>80</v>
      </c>
      <c r="AW160" s="13" t="s">
        <v>32</v>
      </c>
      <c r="AX160" s="13" t="s">
        <v>70</v>
      </c>
      <c r="AY160" s="232" t="s">
        <v>126</v>
      </c>
    </row>
    <row r="161" s="13" customFormat="1">
      <c r="A161" s="13"/>
      <c r="B161" s="222"/>
      <c r="C161" s="223"/>
      <c r="D161" s="217" t="s">
        <v>136</v>
      </c>
      <c r="E161" s="224" t="s">
        <v>19</v>
      </c>
      <c r="F161" s="225" t="s">
        <v>262</v>
      </c>
      <c r="G161" s="223"/>
      <c r="H161" s="226">
        <v>7.46</v>
      </c>
      <c r="I161" s="227"/>
      <c r="J161" s="223"/>
      <c r="K161" s="223"/>
      <c r="L161" s="228"/>
      <c r="M161" s="229"/>
      <c r="N161" s="230"/>
      <c r="O161" s="230"/>
      <c r="P161" s="230"/>
      <c r="Q161" s="230"/>
      <c r="R161" s="230"/>
      <c r="S161" s="230"/>
      <c r="T161" s="23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2" t="s">
        <v>136</v>
      </c>
      <c r="AU161" s="232" t="s">
        <v>80</v>
      </c>
      <c r="AV161" s="13" t="s">
        <v>80</v>
      </c>
      <c r="AW161" s="13" t="s">
        <v>32</v>
      </c>
      <c r="AX161" s="13" t="s">
        <v>70</v>
      </c>
      <c r="AY161" s="232" t="s">
        <v>126</v>
      </c>
    </row>
    <row r="162" s="13" customFormat="1">
      <c r="A162" s="13"/>
      <c r="B162" s="222"/>
      <c r="C162" s="223"/>
      <c r="D162" s="217" t="s">
        <v>136</v>
      </c>
      <c r="E162" s="224" t="s">
        <v>19</v>
      </c>
      <c r="F162" s="225" t="s">
        <v>263</v>
      </c>
      <c r="G162" s="223"/>
      <c r="H162" s="226">
        <v>82.319999999999993</v>
      </c>
      <c r="I162" s="227"/>
      <c r="J162" s="223"/>
      <c r="K162" s="223"/>
      <c r="L162" s="228"/>
      <c r="M162" s="229"/>
      <c r="N162" s="230"/>
      <c r="O162" s="230"/>
      <c r="P162" s="230"/>
      <c r="Q162" s="230"/>
      <c r="R162" s="230"/>
      <c r="S162" s="230"/>
      <c r="T162" s="23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2" t="s">
        <v>136</v>
      </c>
      <c r="AU162" s="232" t="s">
        <v>80</v>
      </c>
      <c r="AV162" s="13" t="s">
        <v>80</v>
      </c>
      <c r="AW162" s="13" t="s">
        <v>32</v>
      </c>
      <c r="AX162" s="13" t="s">
        <v>70</v>
      </c>
      <c r="AY162" s="232" t="s">
        <v>126</v>
      </c>
    </row>
    <row r="163" s="13" customFormat="1">
      <c r="A163" s="13"/>
      <c r="B163" s="222"/>
      <c r="C163" s="223"/>
      <c r="D163" s="217" t="s">
        <v>136</v>
      </c>
      <c r="E163" s="224" t="s">
        <v>19</v>
      </c>
      <c r="F163" s="225" t="s">
        <v>264</v>
      </c>
      <c r="G163" s="223"/>
      <c r="H163" s="226">
        <v>113.77</v>
      </c>
      <c r="I163" s="227"/>
      <c r="J163" s="223"/>
      <c r="K163" s="223"/>
      <c r="L163" s="228"/>
      <c r="M163" s="229"/>
      <c r="N163" s="230"/>
      <c r="O163" s="230"/>
      <c r="P163" s="230"/>
      <c r="Q163" s="230"/>
      <c r="R163" s="230"/>
      <c r="S163" s="230"/>
      <c r="T163" s="23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2" t="s">
        <v>136</v>
      </c>
      <c r="AU163" s="232" t="s">
        <v>80</v>
      </c>
      <c r="AV163" s="13" t="s">
        <v>80</v>
      </c>
      <c r="AW163" s="13" t="s">
        <v>32</v>
      </c>
      <c r="AX163" s="13" t="s">
        <v>70</v>
      </c>
      <c r="AY163" s="232" t="s">
        <v>126</v>
      </c>
    </row>
    <row r="164" s="13" customFormat="1">
      <c r="A164" s="13"/>
      <c r="B164" s="222"/>
      <c r="C164" s="223"/>
      <c r="D164" s="217" t="s">
        <v>136</v>
      </c>
      <c r="E164" s="224" t="s">
        <v>19</v>
      </c>
      <c r="F164" s="225" t="s">
        <v>265</v>
      </c>
      <c r="G164" s="223"/>
      <c r="H164" s="226">
        <v>188.63999999999999</v>
      </c>
      <c r="I164" s="227"/>
      <c r="J164" s="223"/>
      <c r="K164" s="223"/>
      <c r="L164" s="228"/>
      <c r="M164" s="229"/>
      <c r="N164" s="230"/>
      <c r="O164" s="230"/>
      <c r="P164" s="230"/>
      <c r="Q164" s="230"/>
      <c r="R164" s="230"/>
      <c r="S164" s="230"/>
      <c r="T164" s="23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2" t="s">
        <v>136</v>
      </c>
      <c r="AU164" s="232" t="s">
        <v>80</v>
      </c>
      <c r="AV164" s="13" t="s">
        <v>80</v>
      </c>
      <c r="AW164" s="13" t="s">
        <v>32</v>
      </c>
      <c r="AX164" s="13" t="s">
        <v>70</v>
      </c>
      <c r="AY164" s="232" t="s">
        <v>126</v>
      </c>
    </row>
    <row r="165" s="13" customFormat="1">
      <c r="A165" s="13"/>
      <c r="B165" s="222"/>
      <c r="C165" s="223"/>
      <c r="D165" s="217" t="s">
        <v>136</v>
      </c>
      <c r="E165" s="224" t="s">
        <v>19</v>
      </c>
      <c r="F165" s="225" t="s">
        <v>266</v>
      </c>
      <c r="G165" s="223"/>
      <c r="H165" s="226">
        <v>19.007000000000001</v>
      </c>
      <c r="I165" s="227"/>
      <c r="J165" s="223"/>
      <c r="K165" s="223"/>
      <c r="L165" s="228"/>
      <c r="M165" s="229"/>
      <c r="N165" s="230"/>
      <c r="O165" s="230"/>
      <c r="P165" s="230"/>
      <c r="Q165" s="230"/>
      <c r="R165" s="230"/>
      <c r="S165" s="230"/>
      <c r="T165" s="23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2" t="s">
        <v>136</v>
      </c>
      <c r="AU165" s="232" t="s">
        <v>80</v>
      </c>
      <c r="AV165" s="13" t="s">
        <v>80</v>
      </c>
      <c r="AW165" s="13" t="s">
        <v>32</v>
      </c>
      <c r="AX165" s="13" t="s">
        <v>70</v>
      </c>
      <c r="AY165" s="232" t="s">
        <v>126</v>
      </c>
    </row>
    <row r="166" s="13" customFormat="1">
      <c r="A166" s="13"/>
      <c r="B166" s="222"/>
      <c r="C166" s="223"/>
      <c r="D166" s="217" t="s">
        <v>136</v>
      </c>
      <c r="E166" s="224" t="s">
        <v>19</v>
      </c>
      <c r="F166" s="225" t="s">
        <v>267</v>
      </c>
      <c r="G166" s="223"/>
      <c r="H166" s="226">
        <v>67.900000000000006</v>
      </c>
      <c r="I166" s="227"/>
      <c r="J166" s="223"/>
      <c r="K166" s="223"/>
      <c r="L166" s="228"/>
      <c r="M166" s="229"/>
      <c r="N166" s="230"/>
      <c r="O166" s="230"/>
      <c r="P166" s="230"/>
      <c r="Q166" s="230"/>
      <c r="R166" s="230"/>
      <c r="S166" s="230"/>
      <c r="T166" s="23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2" t="s">
        <v>136</v>
      </c>
      <c r="AU166" s="232" t="s">
        <v>80</v>
      </c>
      <c r="AV166" s="13" t="s">
        <v>80</v>
      </c>
      <c r="AW166" s="13" t="s">
        <v>32</v>
      </c>
      <c r="AX166" s="13" t="s">
        <v>70</v>
      </c>
      <c r="AY166" s="232" t="s">
        <v>126</v>
      </c>
    </row>
    <row r="167" s="14" customFormat="1">
      <c r="A167" s="14"/>
      <c r="B167" s="233"/>
      <c r="C167" s="234"/>
      <c r="D167" s="217" t="s">
        <v>136</v>
      </c>
      <c r="E167" s="235" t="s">
        <v>19</v>
      </c>
      <c r="F167" s="236" t="s">
        <v>148</v>
      </c>
      <c r="G167" s="234"/>
      <c r="H167" s="237">
        <v>486.55700000000002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3" t="s">
        <v>136</v>
      </c>
      <c r="AU167" s="243" t="s">
        <v>80</v>
      </c>
      <c r="AV167" s="14" t="s">
        <v>132</v>
      </c>
      <c r="AW167" s="14" t="s">
        <v>32</v>
      </c>
      <c r="AX167" s="14" t="s">
        <v>78</v>
      </c>
      <c r="AY167" s="243" t="s">
        <v>126</v>
      </c>
    </row>
    <row r="168" s="2" customFormat="1" ht="30" customHeight="1">
      <c r="A168" s="38"/>
      <c r="B168" s="39"/>
      <c r="C168" s="204" t="s">
        <v>268</v>
      </c>
      <c r="D168" s="204" t="s">
        <v>128</v>
      </c>
      <c r="E168" s="205" t="s">
        <v>269</v>
      </c>
      <c r="F168" s="206" t="s">
        <v>270</v>
      </c>
      <c r="G168" s="207" t="s">
        <v>131</v>
      </c>
      <c r="H168" s="208">
        <v>100.65000000000001</v>
      </c>
      <c r="I168" s="209"/>
      <c r="J168" s="210">
        <f>ROUND(I168*H168,2)</f>
        <v>0</v>
      </c>
      <c r="K168" s="206" t="s">
        <v>140</v>
      </c>
      <c r="L168" s="44"/>
      <c r="M168" s="211" t="s">
        <v>19</v>
      </c>
      <c r="N168" s="212" t="s">
        <v>41</v>
      </c>
      <c r="O168" s="84"/>
      <c r="P168" s="213">
        <f>O168*H168</f>
        <v>0</v>
      </c>
      <c r="Q168" s="213">
        <v>1.8480000000000001</v>
      </c>
      <c r="R168" s="213">
        <f>Q168*H168</f>
        <v>186.00120000000001</v>
      </c>
      <c r="S168" s="213">
        <v>0</v>
      </c>
      <c r="T168" s="21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5" t="s">
        <v>132</v>
      </c>
      <c r="AT168" s="215" t="s">
        <v>128</v>
      </c>
      <c r="AU168" s="215" t="s">
        <v>80</v>
      </c>
      <c r="AY168" s="17" t="s">
        <v>126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78</v>
      </c>
      <c r="BK168" s="216">
        <f>ROUND(I168*H168,2)</f>
        <v>0</v>
      </c>
      <c r="BL168" s="17" t="s">
        <v>132</v>
      </c>
      <c r="BM168" s="215" t="s">
        <v>271</v>
      </c>
    </row>
    <row r="169" s="13" customFormat="1">
      <c r="A169" s="13"/>
      <c r="B169" s="222"/>
      <c r="C169" s="223"/>
      <c r="D169" s="217" t="s">
        <v>136</v>
      </c>
      <c r="E169" s="224" t="s">
        <v>19</v>
      </c>
      <c r="F169" s="225" t="s">
        <v>272</v>
      </c>
      <c r="G169" s="223"/>
      <c r="H169" s="226">
        <v>100.65000000000001</v>
      </c>
      <c r="I169" s="227"/>
      <c r="J169" s="223"/>
      <c r="K169" s="223"/>
      <c r="L169" s="228"/>
      <c r="M169" s="229"/>
      <c r="N169" s="230"/>
      <c r="O169" s="230"/>
      <c r="P169" s="230"/>
      <c r="Q169" s="230"/>
      <c r="R169" s="230"/>
      <c r="S169" s="230"/>
      <c r="T169" s="23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2" t="s">
        <v>136</v>
      </c>
      <c r="AU169" s="232" t="s">
        <v>80</v>
      </c>
      <c r="AV169" s="13" t="s">
        <v>80</v>
      </c>
      <c r="AW169" s="13" t="s">
        <v>32</v>
      </c>
      <c r="AX169" s="13" t="s">
        <v>78</v>
      </c>
      <c r="AY169" s="232" t="s">
        <v>126</v>
      </c>
    </row>
    <row r="170" s="2" customFormat="1">
      <c r="A170" s="38"/>
      <c r="B170" s="39"/>
      <c r="C170" s="204" t="s">
        <v>273</v>
      </c>
      <c r="D170" s="204" t="s">
        <v>128</v>
      </c>
      <c r="E170" s="205" t="s">
        <v>274</v>
      </c>
      <c r="F170" s="206" t="s">
        <v>275</v>
      </c>
      <c r="G170" s="207" t="s">
        <v>196</v>
      </c>
      <c r="H170" s="208">
        <v>76.549999999999997</v>
      </c>
      <c r="I170" s="209"/>
      <c r="J170" s="210">
        <f>ROUND(I170*H170,2)</f>
        <v>0</v>
      </c>
      <c r="K170" s="206" t="s">
        <v>140</v>
      </c>
      <c r="L170" s="44"/>
      <c r="M170" s="211" t="s">
        <v>19</v>
      </c>
      <c r="N170" s="212" t="s">
        <v>41</v>
      </c>
      <c r="O170" s="84"/>
      <c r="P170" s="213">
        <f>O170*H170</f>
        <v>0</v>
      </c>
      <c r="Q170" s="213">
        <v>0.93779000000000001</v>
      </c>
      <c r="R170" s="213">
        <f>Q170*H170</f>
        <v>71.787824499999999</v>
      </c>
      <c r="S170" s="213">
        <v>0</v>
      </c>
      <c r="T170" s="21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132</v>
      </c>
      <c r="AT170" s="215" t="s">
        <v>128</v>
      </c>
      <c r="AU170" s="215" t="s">
        <v>80</v>
      </c>
      <c r="AY170" s="17" t="s">
        <v>126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78</v>
      </c>
      <c r="BK170" s="216">
        <f>ROUND(I170*H170,2)</f>
        <v>0</v>
      </c>
      <c r="BL170" s="17" t="s">
        <v>132</v>
      </c>
      <c r="BM170" s="215" t="s">
        <v>276</v>
      </c>
    </row>
    <row r="171" s="2" customFormat="1">
      <c r="A171" s="38"/>
      <c r="B171" s="39"/>
      <c r="C171" s="40"/>
      <c r="D171" s="217" t="s">
        <v>134</v>
      </c>
      <c r="E171" s="40"/>
      <c r="F171" s="218" t="s">
        <v>277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134</v>
      </c>
      <c r="AU171" s="17" t="s">
        <v>80</v>
      </c>
    </row>
    <row r="172" s="13" customFormat="1">
      <c r="A172" s="13"/>
      <c r="B172" s="222"/>
      <c r="C172" s="223"/>
      <c r="D172" s="217" t="s">
        <v>136</v>
      </c>
      <c r="E172" s="224" t="s">
        <v>19</v>
      </c>
      <c r="F172" s="225" t="s">
        <v>278</v>
      </c>
      <c r="G172" s="223"/>
      <c r="H172" s="226">
        <v>30.800000000000001</v>
      </c>
      <c r="I172" s="227"/>
      <c r="J172" s="223"/>
      <c r="K172" s="223"/>
      <c r="L172" s="228"/>
      <c r="M172" s="229"/>
      <c r="N172" s="230"/>
      <c r="O172" s="230"/>
      <c r="P172" s="230"/>
      <c r="Q172" s="230"/>
      <c r="R172" s="230"/>
      <c r="S172" s="230"/>
      <c r="T172" s="23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2" t="s">
        <v>136</v>
      </c>
      <c r="AU172" s="232" t="s">
        <v>80</v>
      </c>
      <c r="AV172" s="13" t="s">
        <v>80</v>
      </c>
      <c r="AW172" s="13" t="s">
        <v>32</v>
      </c>
      <c r="AX172" s="13" t="s">
        <v>70</v>
      </c>
      <c r="AY172" s="232" t="s">
        <v>126</v>
      </c>
    </row>
    <row r="173" s="13" customFormat="1">
      <c r="A173" s="13"/>
      <c r="B173" s="222"/>
      <c r="C173" s="223"/>
      <c r="D173" s="217" t="s">
        <v>136</v>
      </c>
      <c r="E173" s="224" t="s">
        <v>19</v>
      </c>
      <c r="F173" s="225" t="s">
        <v>279</v>
      </c>
      <c r="G173" s="223"/>
      <c r="H173" s="226">
        <v>45.75</v>
      </c>
      <c r="I173" s="227"/>
      <c r="J173" s="223"/>
      <c r="K173" s="223"/>
      <c r="L173" s="228"/>
      <c r="M173" s="229"/>
      <c r="N173" s="230"/>
      <c r="O173" s="230"/>
      <c r="P173" s="230"/>
      <c r="Q173" s="230"/>
      <c r="R173" s="230"/>
      <c r="S173" s="230"/>
      <c r="T173" s="23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2" t="s">
        <v>136</v>
      </c>
      <c r="AU173" s="232" t="s">
        <v>80</v>
      </c>
      <c r="AV173" s="13" t="s">
        <v>80</v>
      </c>
      <c r="AW173" s="13" t="s">
        <v>32</v>
      </c>
      <c r="AX173" s="13" t="s">
        <v>70</v>
      </c>
      <c r="AY173" s="232" t="s">
        <v>126</v>
      </c>
    </row>
    <row r="174" s="14" customFormat="1">
      <c r="A174" s="14"/>
      <c r="B174" s="233"/>
      <c r="C174" s="234"/>
      <c r="D174" s="217" t="s">
        <v>136</v>
      </c>
      <c r="E174" s="235" t="s">
        <v>19</v>
      </c>
      <c r="F174" s="236" t="s">
        <v>148</v>
      </c>
      <c r="G174" s="234"/>
      <c r="H174" s="237">
        <v>76.549999999999997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3" t="s">
        <v>136</v>
      </c>
      <c r="AU174" s="243" t="s">
        <v>80</v>
      </c>
      <c r="AV174" s="14" t="s">
        <v>132</v>
      </c>
      <c r="AW174" s="14" t="s">
        <v>32</v>
      </c>
      <c r="AX174" s="14" t="s">
        <v>78</v>
      </c>
      <c r="AY174" s="243" t="s">
        <v>126</v>
      </c>
    </row>
    <row r="175" s="2" customFormat="1">
      <c r="A175" s="38"/>
      <c r="B175" s="39"/>
      <c r="C175" s="204" t="s">
        <v>280</v>
      </c>
      <c r="D175" s="204" t="s">
        <v>128</v>
      </c>
      <c r="E175" s="205" t="s">
        <v>281</v>
      </c>
      <c r="F175" s="206" t="s">
        <v>282</v>
      </c>
      <c r="G175" s="207" t="s">
        <v>131</v>
      </c>
      <c r="H175" s="208">
        <v>39.950000000000003</v>
      </c>
      <c r="I175" s="209"/>
      <c r="J175" s="210">
        <f>ROUND(I175*H175,2)</f>
        <v>0</v>
      </c>
      <c r="K175" s="206" t="s">
        <v>19</v>
      </c>
      <c r="L175" s="44"/>
      <c r="M175" s="211" t="s">
        <v>19</v>
      </c>
      <c r="N175" s="212" t="s">
        <v>41</v>
      </c>
      <c r="O175" s="84"/>
      <c r="P175" s="213">
        <f>O175*H175</f>
        <v>0</v>
      </c>
      <c r="Q175" s="213">
        <v>2.4289999999999998</v>
      </c>
      <c r="R175" s="213">
        <f>Q175*H175</f>
        <v>97.038550000000001</v>
      </c>
      <c r="S175" s="213">
        <v>0</v>
      </c>
      <c r="T175" s="21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5" t="s">
        <v>132</v>
      </c>
      <c r="AT175" s="215" t="s">
        <v>128</v>
      </c>
      <c r="AU175" s="215" t="s">
        <v>80</v>
      </c>
      <c r="AY175" s="17" t="s">
        <v>126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78</v>
      </c>
      <c r="BK175" s="216">
        <f>ROUND(I175*H175,2)</f>
        <v>0</v>
      </c>
      <c r="BL175" s="17" t="s">
        <v>132</v>
      </c>
      <c r="BM175" s="215" t="s">
        <v>283</v>
      </c>
    </row>
    <row r="176" s="13" customFormat="1">
      <c r="A176" s="13"/>
      <c r="B176" s="222"/>
      <c r="C176" s="223"/>
      <c r="D176" s="217" t="s">
        <v>136</v>
      </c>
      <c r="E176" s="224" t="s">
        <v>19</v>
      </c>
      <c r="F176" s="225" t="s">
        <v>278</v>
      </c>
      <c r="G176" s="223"/>
      <c r="H176" s="226">
        <v>30.800000000000001</v>
      </c>
      <c r="I176" s="227"/>
      <c r="J176" s="223"/>
      <c r="K176" s="223"/>
      <c r="L176" s="228"/>
      <c r="M176" s="229"/>
      <c r="N176" s="230"/>
      <c r="O176" s="230"/>
      <c r="P176" s="230"/>
      <c r="Q176" s="230"/>
      <c r="R176" s="230"/>
      <c r="S176" s="230"/>
      <c r="T176" s="23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2" t="s">
        <v>136</v>
      </c>
      <c r="AU176" s="232" t="s">
        <v>80</v>
      </c>
      <c r="AV176" s="13" t="s">
        <v>80</v>
      </c>
      <c r="AW176" s="13" t="s">
        <v>32</v>
      </c>
      <c r="AX176" s="13" t="s">
        <v>70</v>
      </c>
      <c r="AY176" s="232" t="s">
        <v>126</v>
      </c>
    </row>
    <row r="177" s="13" customFormat="1">
      <c r="A177" s="13"/>
      <c r="B177" s="222"/>
      <c r="C177" s="223"/>
      <c r="D177" s="217" t="s">
        <v>136</v>
      </c>
      <c r="E177" s="224" t="s">
        <v>19</v>
      </c>
      <c r="F177" s="225" t="s">
        <v>284</v>
      </c>
      <c r="G177" s="223"/>
      <c r="H177" s="226">
        <v>9.1500000000000004</v>
      </c>
      <c r="I177" s="227"/>
      <c r="J177" s="223"/>
      <c r="K177" s="223"/>
      <c r="L177" s="228"/>
      <c r="M177" s="229"/>
      <c r="N177" s="230"/>
      <c r="O177" s="230"/>
      <c r="P177" s="230"/>
      <c r="Q177" s="230"/>
      <c r="R177" s="230"/>
      <c r="S177" s="230"/>
      <c r="T177" s="23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2" t="s">
        <v>136</v>
      </c>
      <c r="AU177" s="232" t="s">
        <v>80</v>
      </c>
      <c r="AV177" s="13" t="s">
        <v>80</v>
      </c>
      <c r="AW177" s="13" t="s">
        <v>32</v>
      </c>
      <c r="AX177" s="13" t="s">
        <v>70</v>
      </c>
      <c r="AY177" s="232" t="s">
        <v>126</v>
      </c>
    </row>
    <row r="178" s="14" customFormat="1">
      <c r="A178" s="14"/>
      <c r="B178" s="233"/>
      <c r="C178" s="234"/>
      <c r="D178" s="217" t="s">
        <v>136</v>
      </c>
      <c r="E178" s="235" t="s">
        <v>19</v>
      </c>
      <c r="F178" s="236" t="s">
        <v>148</v>
      </c>
      <c r="G178" s="234"/>
      <c r="H178" s="237">
        <v>39.950000000000003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3" t="s">
        <v>136</v>
      </c>
      <c r="AU178" s="243" t="s">
        <v>80</v>
      </c>
      <c r="AV178" s="14" t="s">
        <v>132</v>
      </c>
      <c r="AW178" s="14" t="s">
        <v>32</v>
      </c>
      <c r="AX178" s="14" t="s">
        <v>78</v>
      </c>
      <c r="AY178" s="243" t="s">
        <v>126</v>
      </c>
    </row>
    <row r="179" s="2" customFormat="1" ht="14.4" customHeight="1">
      <c r="A179" s="38"/>
      <c r="B179" s="39"/>
      <c r="C179" s="204" t="s">
        <v>285</v>
      </c>
      <c r="D179" s="204" t="s">
        <v>128</v>
      </c>
      <c r="E179" s="205" t="s">
        <v>286</v>
      </c>
      <c r="F179" s="206" t="s">
        <v>287</v>
      </c>
      <c r="G179" s="207" t="s">
        <v>196</v>
      </c>
      <c r="H179" s="208">
        <v>251</v>
      </c>
      <c r="I179" s="209"/>
      <c r="J179" s="210">
        <f>ROUND(I179*H179,2)</f>
        <v>0</v>
      </c>
      <c r="K179" s="206" t="s">
        <v>140</v>
      </c>
      <c r="L179" s="44"/>
      <c r="M179" s="211" t="s">
        <v>19</v>
      </c>
      <c r="N179" s="212" t="s">
        <v>41</v>
      </c>
      <c r="O179" s="84"/>
      <c r="P179" s="213">
        <f>O179*H179</f>
        <v>0</v>
      </c>
      <c r="Q179" s="213">
        <v>0.28499999999999998</v>
      </c>
      <c r="R179" s="213">
        <f>Q179*H179</f>
        <v>71.534999999999997</v>
      </c>
      <c r="S179" s="213">
        <v>0</v>
      </c>
      <c r="T179" s="21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5" t="s">
        <v>132</v>
      </c>
      <c r="AT179" s="215" t="s">
        <v>128</v>
      </c>
      <c r="AU179" s="215" t="s">
        <v>80</v>
      </c>
      <c r="AY179" s="17" t="s">
        <v>126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7" t="s">
        <v>78</v>
      </c>
      <c r="BK179" s="216">
        <f>ROUND(I179*H179,2)</f>
        <v>0</v>
      </c>
      <c r="BL179" s="17" t="s">
        <v>132</v>
      </c>
      <c r="BM179" s="215" t="s">
        <v>288</v>
      </c>
    </row>
    <row r="180" s="13" customFormat="1">
      <c r="A180" s="13"/>
      <c r="B180" s="222"/>
      <c r="C180" s="223"/>
      <c r="D180" s="217" t="s">
        <v>136</v>
      </c>
      <c r="E180" s="224" t="s">
        <v>19</v>
      </c>
      <c r="F180" s="225" t="s">
        <v>289</v>
      </c>
      <c r="G180" s="223"/>
      <c r="H180" s="226">
        <v>146</v>
      </c>
      <c r="I180" s="227"/>
      <c r="J180" s="223"/>
      <c r="K180" s="223"/>
      <c r="L180" s="228"/>
      <c r="M180" s="229"/>
      <c r="N180" s="230"/>
      <c r="O180" s="230"/>
      <c r="P180" s="230"/>
      <c r="Q180" s="230"/>
      <c r="R180" s="230"/>
      <c r="S180" s="230"/>
      <c r="T180" s="23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2" t="s">
        <v>136</v>
      </c>
      <c r="AU180" s="232" t="s">
        <v>80</v>
      </c>
      <c r="AV180" s="13" t="s">
        <v>80</v>
      </c>
      <c r="AW180" s="13" t="s">
        <v>32</v>
      </c>
      <c r="AX180" s="13" t="s">
        <v>70</v>
      </c>
      <c r="AY180" s="232" t="s">
        <v>126</v>
      </c>
    </row>
    <row r="181" s="13" customFormat="1">
      <c r="A181" s="13"/>
      <c r="B181" s="222"/>
      <c r="C181" s="223"/>
      <c r="D181" s="217" t="s">
        <v>136</v>
      </c>
      <c r="E181" s="224" t="s">
        <v>19</v>
      </c>
      <c r="F181" s="225" t="s">
        <v>290</v>
      </c>
      <c r="G181" s="223"/>
      <c r="H181" s="226">
        <v>105</v>
      </c>
      <c r="I181" s="227"/>
      <c r="J181" s="223"/>
      <c r="K181" s="223"/>
      <c r="L181" s="228"/>
      <c r="M181" s="229"/>
      <c r="N181" s="230"/>
      <c r="O181" s="230"/>
      <c r="P181" s="230"/>
      <c r="Q181" s="230"/>
      <c r="R181" s="230"/>
      <c r="S181" s="230"/>
      <c r="T181" s="23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2" t="s">
        <v>136</v>
      </c>
      <c r="AU181" s="232" t="s">
        <v>80</v>
      </c>
      <c r="AV181" s="13" t="s">
        <v>80</v>
      </c>
      <c r="AW181" s="13" t="s">
        <v>32</v>
      </c>
      <c r="AX181" s="13" t="s">
        <v>70</v>
      </c>
      <c r="AY181" s="232" t="s">
        <v>126</v>
      </c>
    </row>
    <row r="182" s="14" customFormat="1">
      <c r="A182" s="14"/>
      <c r="B182" s="233"/>
      <c r="C182" s="234"/>
      <c r="D182" s="217" t="s">
        <v>136</v>
      </c>
      <c r="E182" s="235" t="s">
        <v>19</v>
      </c>
      <c r="F182" s="236" t="s">
        <v>148</v>
      </c>
      <c r="G182" s="234"/>
      <c r="H182" s="237">
        <v>251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3" t="s">
        <v>136</v>
      </c>
      <c r="AU182" s="243" t="s">
        <v>80</v>
      </c>
      <c r="AV182" s="14" t="s">
        <v>132</v>
      </c>
      <c r="AW182" s="14" t="s">
        <v>32</v>
      </c>
      <c r="AX182" s="14" t="s">
        <v>78</v>
      </c>
      <c r="AY182" s="243" t="s">
        <v>126</v>
      </c>
    </row>
    <row r="183" s="2" customFormat="1" ht="14.4" customHeight="1">
      <c r="A183" s="38"/>
      <c r="B183" s="39"/>
      <c r="C183" s="204" t="s">
        <v>291</v>
      </c>
      <c r="D183" s="204" t="s">
        <v>128</v>
      </c>
      <c r="E183" s="205" t="s">
        <v>292</v>
      </c>
      <c r="F183" s="206" t="s">
        <v>293</v>
      </c>
      <c r="G183" s="207" t="s">
        <v>196</v>
      </c>
      <c r="H183" s="208">
        <v>125.5</v>
      </c>
      <c r="I183" s="209"/>
      <c r="J183" s="210">
        <f>ROUND(I183*H183,2)</f>
        <v>0</v>
      </c>
      <c r="K183" s="206" t="s">
        <v>140</v>
      </c>
      <c r="L183" s="44"/>
      <c r="M183" s="211" t="s">
        <v>19</v>
      </c>
      <c r="N183" s="212" t="s">
        <v>41</v>
      </c>
      <c r="O183" s="84"/>
      <c r="P183" s="213">
        <f>O183*H183</f>
        <v>0</v>
      </c>
      <c r="Q183" s="213">
        <v>0.38</v>
      </c>
      <c r="R183" s="213">
        <f>Q183*H183</f>
        <v>47.689999999999998</v>
      </c>
      <c r="S183" s="213">
        <v>0</v>
      </c>
      <c r="T183" s="21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5" t="s">
        <v>132</v>
      </c>
      <c r="AT183" s="215" t="s">
        <v>128</v>
      </c>
      <c r="AU183" s="215" t="s">
        <v>80</v>
      </c>
      <c r="AY183" s="17" t="s">
        <v>126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7" t="s">
        <v>78</v>
      </c>
      <c r="BK183" s="216">
        <f>ROUND(I183*H183,2)</f>
        <v>0</v>
      </c>
      <c r="BL183" s="17" t="s">
        <v>132</v>
      </c>
      <c r="BM183" s="215" t="s">
        <v>294</v>
      </c>
    </row>
    <row r="184" s="13" customFormat="1">
      <c r="A184" s="13"/>
      <c r="B184" s="222"/>
      <c r="C184" s="223"/>
      <c r="D184" s="217" t="s">
        <v>136</v>
      </c>
      <c r="E184" s="224" t="s">
        <v>19</v>
      </c>
      <c r="F184" s="225" t="s">
        <v>295</v>
      </c>
      <c r="G184" s="223"/>
      <c r="H184" s="226">
        <v>73</v>
      </c>
      <c r="I184" s="227"/>
      <c r="J184" s="223"/>
      <c r="K184" s="223"/>
      <c r="L184" s="228"/>
      <c r="M184" s="229"/>
      <c r="N184" s="230"/>
      <c r="O184" s="230"/>
      <c r="P184" s="230"/>
      <c r="Q184" s="230"/>
      <c r="R184" s="230"/>
      <c r="S184" s="230"/>
      <c r="T184" s="23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2" t="s">
        <v>136</v>
      </c>
      <c r="AU184" s="232" t="s">
        <v>80</v>
      </c>
      <c r="AV184" s="13" t="s">
        <v>80</v>
      </c>
      <c r="AW184" s="13" t="s">
        <v>32</v>
      </c>
      <c r="AX184" s="13" t="s">
        <v>70</v>
      </c>
      <c r="AY184" s="232" t="s">
        <v>126</v>
      </c>
    </row>
    <row r="185" s="13" customFormat="1">
      <c r="A185" s="13"/>
      <c r="B185" s="222"/>
      <c r="C185" s="223"/>
      <c r="D185" s="217" t="s">
        <v>136</v>
      </c>
      <c r="E185" s="224" t="s">
        <v>19</v>
      </c>
      <c r="F185" s="225" t="s">
        <v>296</v>
      </c>
      <c r="G185" s="223"/>
      <c r="H185" s="226">
        <v>52.5</v>
      </c>
      <c r="I185" s="227"/>
      <c r="J185" s="223"/>
      <c r="K185" s="223"/>
      <c r="L185" s="228"/>
      <c r="M185" s="229"/>
      <c r="N185" s="230"/>
      <c r="O185" s="230"/>
      <c r="P185" s="230"/>
      <c r="Q185" s="230"/>
      <c r="R185" s="230"/>
      <c r="S185" s="230"/>
      <c r="T185" s="23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2" t="s">
        <v>136</v>
      </c>
      <c r="AU185" s="232" t="s">
        <v>80</v>
      </c>
      <c r="AV185" s="13" t="s">
        <v>80</v>
      </c>
      <c r="AW185" s="13" t="s">
        <v>32</v>
      </c>
      <c r="AX185" s="13" t="s">
        <v>70</v>
      </c>
      <c r="AY185" s="232" t="s">
        <v>126</v>
      </c>
    </row>
    <row r="186" s="14" customFormat="1">
      <c r="A186" s="14"/>
      <c r="B186" s="233"/>
      <c r="C186" s="234"/>
      <c r="D186" s="217" t="s">
        <v>136</v>
      </c>
      <c r="E186" s="235" t="s">
        <v>19</v>
      </c>
      <c r="F186" s="236" t="s">
        <v>148</v>
      </c>
      <c r="G186" s="234"/>
      <c r="H186" s="237">
        <v>125.5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3" t="s">
        <v>136</v>
      </c>
      <c r="AU186" s="243" t="s">
        <v>80</v>
      </c>
      <c r="AV186" s="14" t="s">
        <v>132</v>
      </c>
      <c r="AW186" s="14" t="s">
        <v>32</v>
      </c>
      <c r="AX186" s="14" t="s">
        <v>78</v>
      </c>
      <c r="AY186" s="243" t="s">
        <v>126</v>
      </c>
    </row>
    <row r="187" s="12" customFormat="1" ht="22.8" customHeight="1">
      <c r="A187" s="12"/>
      <c r="B187" s="188"/>
      <c r="C187" s="189"/>
      <c r="D187" s="190" t="s">
        <v>69</v>
      </c>
      <c r="E187" s="202" t="s">
        <v>297</v>
      </c>
      <c r="F187" s="202" t="s">
        <v>298</v>
      </c>
      <c r="G187" s="189"/>
      <c r="H187" s="189"/>
      <c r="I187" s="192"/>
      <c r="J187" s="203">
        <f>BK187</f>
        <v>0</v>
      </c>
      <c r="K187" s="189"/>
      <c r="L187" s="194"/>
      <c r="M187" s="195"/>
      <c r="N187" s="196"/>
      <c r="O187" s="196"/>
      <c r="P187" s="197">
        <f>P188</f>
        <v>0</v>
      </c>
      <c r="Q187" s="196"/>
      <c r="R187" s="197">
        <f>R188</f>
        <v>0</v>
      </c>
      <c r="S187" s="196"/>
      <c r="T187" s="198">
        <f>T188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99" t="s">
        <v>78</v>
      </c>
      <c r="AT187" s="200" t="s">
        <v>69</v>
      </c>
      <c r="AU187" s="200" t="s">
        <v>78</v>
      </c>
      <c r="AY187" s="199" t="s">
        <v>126</v>
      </c>
      <c r="BK187" s="201">
        <f>BK188</f>
        <v>0</v>
      </c>
    </row>
    <row r="188" s="2" customFormat="1" ht="14.4" customHeight="1">
      <c r="A188" s="38"/>
      <c r="B188" s="39"/>
      <c r="C188" s="204" t="s">
        <v>299</v>
      </c>
      <c r="D188" s="204" t="s">
        <v>128</v>
      </c>
      <c r="E188" s="205" t="s">
        <v>300</v>
      </c>
      <c r="F188" s="206" t="s">
        <v>301</v>
      </c>
      <c r="G188" s="207" t="s">
        <v>190</v>
      </c>
      <c r="H188" s="208">
        <v>1246.396</v>
      </c>
      <c r="I188" s="209"/>
      <c r="J188" s="210">
        <f>ROUND(I188*H188,2)</f>
        <v>0</v>
      </c>
      <c r="K188" s="206" t="s">
        <v>140</v>
      </c>
      <c r="L188" s="44"/>
      <c r="M188" s="254" t="s">
        <v>19</v>
      </c>
      <c r="N188" s="255" t="s">
        <v>41</v>
      </c>
      <c r="O188" s="256"/>
      <c r="P188" s="257">
        <f>O188*H188</f>
        <v>0</v>
      </c>
      <c r="Q188" s="257">
        <v>0</v>
      </c>
      <c r="R188" s="257">
        <f>Q188*H188</f>
        <v>0</v>
      </c>
      <c r="S188" s="257">
        <v>0</v>
      </c>
      <c r="T188" s="25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5" t="s">
        <v>132</v>
      </c>
      <c r="AT188" s="215" t="s">
        <v>128</v>
      </c>
      <c r="AU188" s="215" t="s">
        <v>80</v>
      </c>
      <c r="AY188" s="17" t="s">
        <v>126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78</v>
      </c>
      <c r="BK188" s="216">
        <f>ROUND(I188*H188,2)</f>
        <v>0</v>
      </c>
      <c r="BL188" s="17" t="s">
        <v>132</v>
      </c>
      <c r="BM188" s="215" t="s">
        <v>302</v>
      </c>
    </row>
    <row r="189" s="2" customFormat="1" ht="6.96" customHeight="1">
      <c r="A189" s="38"/>
      <c r="B189" s="59"/>
      <c r="C189" s="60"/>
      <c r="D189" s="60"/>
      <c r="E189" s="60"/>
      <c r="F189" s="60"/>
      <c r="G189" s="60"/>
      <c r="H189" s="60"/>
      <c r="I189" s="60"/>
      <c r="J189" s="60"/>
      <c r="K189" s="60"/>
      <c r="L189" s="44"/>
      <c r="M189" s="38"/>
      <c r="O189" s="38"/>
      <c r="P189" s="38"/>
      <c r="Q189" s="38"/>
      <c r="R189" s="38"/>
      <c r="S189" s="38"/>
      <c r="T189" s="38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</row>
  </sheetData>
  <sheetProtection sheet="1" autoFilter="0" formatColumns="0" formatRows="0" objects="1" scenarios="1" spinCount="100000" saltValue="MqjrnHqB+a364jUoXPzQDLwYCA3H/LqHMVTyVvlgeT/0lKj8YHKttSMVoNU7rwYXM5HoqzUuXIGI6bIvay4Gow==" hashValue="skOsAEscq8ouwl8XrequaG+iigvvHNZakEasl4eD/RSiJ1mOZpBGuO07gljzw4UgI6mYb3nWKOG8AmHB9qp0LQ==" algorithmName="SHA-512" password="CC35"/>
  <autoFilter ref="C83:K188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4.4" customHeight="1">
      <c r="B7" s="20"/>
      <c r="E7" s="133" t="str">
        <f>'Rekapitulace stavby'!K6</f>
        <v>Revitalizace Mnišího potoka v k.ú. Jinačovice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100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5.6" customHeight="1">
      <c r="A9" s="38"/>
      <c r="B9" s="44"/>
      <c r="C9" s="38"/>
      <c r="D9" s="38"/>
      <c r="E9" s="135" t="s">
        <v>303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9. 2. 2021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4.4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ROUND(J86,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ROUND((SUM(BE86:BE228)),  2)</f>
        <v>0</v>
      </c>
      <c r="G33" s="38"/>
      <c r="H33" s="38"/>
      <c r="I33" s="148">
        <v>0.20999999999999999</v>
      </c>
      <c r="J33" s="147">
        <f>ROUND(((SUM(BE86:BE228))*I33),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ROUND((SUM(BF86:BF228)),  2)</f>
        <v>0</v>
      </c>
      <c r="G34" s="38"/>
      <c r="H34" s="38"/>
      <c r="I34" s="148">
        <v>0.14999999999999999</v>
      </c>
      <c r="J34" s="147">
        <f>ROUND(((SUM(BF86:BF228))*I34),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ROUND((SUM(BG86:BG228)),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ROUND((SUM(BH86:BH228)),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ROUND((SUM(BI86:BI228)),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4.4" customHeight="1">
      <c r="A48" s="38"/>
      <c r="B48" s="39"/>
      <c r="C48" s="40"/>
      <c r="D48" s="40"/>
      <c r="E48" s="160" t="str">
        <f>E7</f>
        <v>Revitalizace Mnišího potoka v k.ú. Jinačovice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5.6" customHeight="1">
      <c r="A50" s="38"/>
      <c r="B50" s="39"/>
      <c r="C50" s="40"/>
      <c r="D50" s="40"/>
      <c r="E50" s="69" t="str">
        <f>E9</f>
        <v xml:space="preserve">02 - SO02 –  Lokální biokoridor K3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Jinačovice</v>
      </c>
      <c r="G52" s="40"/>
      <c r="H52" s="40"/>
      <c r="I52" s="32" t="s">
        <v>23</v>
      </c>
      <c r="J52" s="72" t="str">
        <f>IF(J12="","",J12)</f>
        <v>9. 2. 2021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6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6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103</v>
      </c>
      <c r="D57" s="162"/>
      <c r="E57" s="162"/>
      <c r="F57" s="162"/>
      <c r="G57" s="162"/>
      <c r="H57" s="162"/>
      <c r="I57" s="162"/>
      <c r="J57" s="163" t="s">
        <v>104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J86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105</v>
      </c>
    </row>
    <row r="60" s="9" customFormat="1" ht="24.96" customHeight="1">
      <c r="A60" s="9"/>
      <c r="B60" s="165"/>
      <c r="C60" s="166"/>
      <c r="D60" s="167" t="s">
        <v>106</v>
      </c>
      <c r="E60" s="168"/>
      <c r="F60" s="168"/>
      <c r="G60" s="168"/>
      <c r="H60" s="168"/>
      <c r="I60" s="168"/>
      <c r="J60" s="169">
        <f>J87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107</v>
      </c>
      <c r="E61" s="174"/>
      <c r="F61" s="174"/>
      <c r="G61" s="174"/>
      <c r="H61" s="174"/>
      <c r="I61" s="174"/>
      <c r="J61" s="175">
        <f>J88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304</v>
      </c>
      <c r="E62" s="174"/>
      <c r="F62" s="174"/>
      <c r="G62" s="174"/>
      <c r="H62" s="174"/>
      <c r="I62" s="174"/>
      <c r="J62" s="175">
        <f>J215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305</v>
      </c>
      <c r="E63" s="174"/>
      <c r="F63" s="174"/>
      <c r="G63" s="174"/>
      <c r="H63" s="174"/>
      <c r="I63" s="174"/>
      <c r="J63" s="175">
        <f>J220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110</v>
      </c>
      <c r="E64" s="174"/>
      <c r="F64" s="174"/>
      <c r="G64" s="174"/>
      <c r="H64" s="174"/>
      <c r="I64" s="174"/>
      <c r="J64" s="175">
        <f>J223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5"/>
      <c r="C65" s="166"/>
      <c r="D65" s="167" t="s">
        <v>306</v>
      </c>
      <c r="E65" s="168"/>
      <c r="F65" s="168"/>
      <c r="G65" s="168"/>
      <c r="H65" s="168"/>
      <c r="I65" s="168"/>
      <c r="J65" s="169">
        <f>J225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1"/>
      <c r="C66" s="172"/>
      <c r="D66" s="173" t="s">
        <v>307</v>
      </c>
      <c r="E66" s="174"/>
      <c r="F66" s="174"/>
      <c r="G66" s="174"/>
      <c r="H66" s="174"/>
      <c r="I66" s="174"/>
      <c r="J66" s="175">
        <f>J226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72" s="2" customFormat="1" ht="6.96" customHeight="1">
      <c r="A72" s="38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3" t="s">
        <v>111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39"/>
      <c r="C76" s="40"/>
      <c r="D76" s="40"/>
      <c r="E76" s="160" t="str">
        <f>E7</f>
        <v>Revitalizace Mnišího potoka v k.ú. Jinačovice</v>
      </c>
      <c r="F76" s="32"/>
      <c r="G76" s="32"/>
      <c r="H76" s="32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100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6" customHeight="1">
      <c r="A78" s="38"/>
      <c r="B78" s="39"/>
      <c r="C78" s="40"/>
      <c r="D78" s="40"/>
      <c r="E78" s="69" t="str">
        <f>E9</f>
        <v xml:space="preserve">02 - SO02 –  Lokální biokoridor K3</v>
      </c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F12</f>
        <v>Jinačovice</v>
      </c>
      <c r="G80" s="40"/>
      <c r="H80" s="40"/>
      <c r="I80" s="32" t="s">
        <v>23</v>
      </c>
      <c r="J80" s="72" t="str">
        <f>IF(J12="","",J12)</f>
        <v>9. 2. 2021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6" customHeight="1">
      <c r="A82" s="38"/>
      <c r="B82" s="39"/>
      <c r="C82" s="32" t="s">
        <v>25</v>
      </c>
      <c r="D82" s="40"/>
      <c r="E82" s="40"/>
      <c r="F82" s="27" t="str">
        <f>E15</f>
        <v xml:space="preserve"> </v>
      </c>
      <c r="G82" s="40"/>
      <c r="H82" s="40"/>
      <c r="I82" s="32" t="s">
        <v>31</v>
      </c>
      <c r="J82" s="36" t="str">
        <f>E21</f>
        <v xml:space="preserve"> 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6" customHeight="1">
      <c r="A83" s="38"/>
      <c r="B83" s="39"/>
      <c r="C83" s="32" t="s">
        <v>29</v>
      </c>
      <c r="D83" s="40"/>
      <c r="E83" s="40"/>
      <c r="F83" s="27" t="str">
        <f>IF(E18="","",E18)</f>
        <v>Vyplň údaj</v>
      </c>
      <c r="G83" s="40"/>
      <c r="H83" s="40"/>
      <c r="I83" s="32" t="s">
        <v>33</v>
      </c>
      <c r="J83" s="36" t="str">
        <f>E24</f>
        <v xml:space="preserve"> 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1" customFormat="1" ht="29.28" customHeight="1">
      <c r="A85" s="177"/>
      <c r="B85" s="178"/>
      <c r="C85" s="179" t="s">
        <v>112</v>
      </c>
      <c r="D85" s="180" t="s">
        <v>55</v>
      </c>
      <c r="E85" s="180" t="s">
        <v>51</v>
      </c>
      <c r="F85" s="180" t="s">
        <v>52</v>
      </c>
      <c r="G85" s="180" t="s">
        <v>113</v>
      </c>
      <c r="H85" s="180" t="s">
        <v>114</v>
      </c>
      <c r="I85" s="180" t="s">
        <v>115</v>
      </c>
      <c r="J85" s="180" t="s">
        <v>104</v>
      </c>
      <c r="K85" s="181" t="s">
        <v>116</v>
      </c>
      <c r="L85" s="182"/>
      <c r="M85" s="92" t="s">
        <v>19</v>
      </c>
      <c r="N85" s="93" t="s">
        <v>40</v>
      </c>
      <c r="O85" s="93" t="s">
        <v>117</v>
      </c>
      <c r="P85" s="93" t="s">
        <v>118</v>
      </c>
      <c r="Q85" s="93" t="s">
        <v>119</v>
      </c>
      <c r="R85" s="93" t="s">
        <v>120</v>
      </c>
      <c r="S85" s="93" t="s">
        <v>121</v>
      </c>
      <c r="T85" s="94" t="s">
        <v>122</v>
      </c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</row>
    <row r="86" s="2" customFormat="1" ht="22.8" customHeight="1">
      <c r="A86" s="38"/>
      <c r="B86" s="39"/>
      <c r="C86" s="99" t="s">
        <v>123</v>
      </c>
      <c r="D86" s="40"/>
      <c r="E86" s="40"/>
      <c r="F86" s="40"/>
      <c r="G86" s="40"/>
      <c r="H86" s="40"/>
      <c r="I86" s="40"/>
      <c r="J86" s="183">
        <f>BK86</f>
        <v>0</v>
      </c>
      <c r="K86" s="40"/>
      <c r="L86" s="44"/>
      <c r="M86" s="95"/>
      <c r="N86" s="184"/>
      <c r="O86" s="96"/>
      <c r="P86" s="185">
        <f>P87+P225</f>
        <v>0</v>
      </c>
      <c r="Q86" s="96"/>
      <c r="R86" s="185">
        <f>R87+R225</f>
        <v>520.21236999999996</v>
      </c>
      <c r="S86" s="96"/>
      <c r="T86" s="186">
        <f>T87+T225</f>
        <v>1.63398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69</v>
      </c>
      <c r="AU86" s="17" t="s">
        <v>105</v>
      </c>
      <c r="BK86" s="187">
        <f>BK87+BK225</f>
        <v>0</v>
      </c>
    </row>
    <row r="87" s="12" customFormat="1" ht="25.92" customHeight="1">
      <c r="A87" s="12"/>
      <c r="B87" s="188"/>
      <c r="C87" s="189"/>
      <c r="D87" s="190" t="s">
        <v>69</v>
      </c>
      <c r="E87" s="191" t="s">
        <v>124</v>
      </c>
      <c r="F87" s="191" t="s">
        <v>125</v>
      </c>
      <c r="G87" s="189"/>
      <c r="H87" s="189"/>
      <c r="I87" s="192"/>
      <c r="J87" s="193">
        <f>BK87</f>
        <v>0</v>
      </c>
      <c r="K87" s="189"/>
      <c r="L87" s="194"/>
      <c r="M87" s="195"/>
      <c r="N87" s="196"/>
      <c r="O87" s="196"/>
      <c r="P87" s="197">
        <f>P88+P215+P220+P223</f>
        <v>0</v>
      </c>
      <c r="Q87" s="196"/>
      <c r="R87" s="197">
        <f>R88+R215+R220+R223</f>
        <v>520.21236999999996</v>
      </c>
      <c r="S87" s="196"/>
      <c r="T87" s="198">
        <f>T88+T215+T220+T223</f>
        <v>1.63398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9" t="s">
        <v>78</v>
      </c>
      <c r="AT87" s="200" t="s">
        <v>69</v>
      </c>
      <c r="AU87" s="200" t="s">
        <v>70</v>
      </c>
      <c r="AY87" s="199" t="s">
        <v>126</v>
      </c>
      <c r="BK87" s="201">
        <f>BK88+BK215+BK220+BK223</f>
        <v>0</v>
      </c>
    </row>
    <row r="88" s="12" customFormat="1" ht="22.8" customHeight="1">
      <c r="A88" s="12"/>
      <c r="B88" s="188"/>
      <c r="C88" s="189"/>
      <c r="D88" s="190" t="s">
        <v>69</v>
      </c>
      <c r="E88" s="202" t="s">
        <v>78</v>
      </c>
      <c r="F88" s="202" t="s">
        <v>127</v>
      </c>
      <c r="G88" s="189"/>
      <c r="H88" s="189"/>
      <c r="I88" s="192"/>
      <c r="J88" s="203">
        <f>BK88</f>
        <v>0</v>
      </c>
      <c r="K88" s="189"/>
      <c r="L88" s="194"/>
      <c r="M88" s="195"/>
      <c r="N88" s="196"/>
      <c r="O88" s="196"/>
      <c r="P88" s="197">
        <f>SUM(P89:P214)</f>
        <v>0</v>
      </c>
      <c r="Q88" s="196"/>
      <c r="R88" s="197">
        <f>SUM(R89:R214)</f>
        <v>517.27143000000001</v>
      </c>
      <c r="S88" s="196"/>
      <c r="T88" s="198">
        <f>SUM(T89:T214)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78</v>
      </c>
      <c r="AT88" s="200" t="s">
        <v>69</v>
      </c>
      <c r="AU88" s="200" t="s">
        <v>78</v>
      </c>
      <c r="AY88" s="199" t="s">
        <v>126</v>
      </c>
      <c r="BK88" s="201">
        <f>SUM(BK89:BK214)</f>
        <v>0</v>
      </c>
    </row>
    <row r="89" s="2" customFormat="1" ht="14.4" customHeight="1">
      <c r="A89" s="38"/>
      <c r="B89" s="39"/>
      <c r="C89" s="204" t="s">
        <v>78</v>
      </c>
      <c r="D89" s="204" t="s">
        <v>128</v>
      </c>
      <c r="E89" s="205" t="s">
        <v>308</v>
      </c>
      <c r="F89" s="206" t="s">
        <v>309</v>
      </c>
      <c r="G89" s="207" t="s">
        <v>196</v>
      </c>
      <c r="H89" s="208">
        <v>3303</v>
      </c>
      <c r="I89" s="209"/>
      <c r="J89" s="210">
        <f>ROUND(I89*H89,2)</f>
        <v>0</v>
      </c>
      <c r="K89" s="206" t="s">
        <v>140</v>
      </c>
      <c r="L89" s="44"/>
      <c r="M89" s="211" t="s">
        <v>19</v>
      </c>
      <c r="N89" s="212" t="s">
        <v>41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132</v>
      </c>
      <c r="AT89" s="215" t="s">
        <v>128</v>
      </c>
      <c r="AU89" s="215" t="s">
        <v>80</v>
      </c>
      <c r="AY89" s="17" t="s">
        <v>126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78</v>
      </c>
      <c r="BK89" s="216">
        <f>ROUND(I89*H89,2)</f>
        <v>0</v>
      </c>
      <c r="BL89" s="17" t="s">
        <v>132</v>
      </c>
      <c r="BM89" s="215" t="s">
        <v>310</v>
      </c>
    </row>
    <row r="90" s="2" customFormat="1" ht="14.4" customHeight="1">
      <c r="A90" s="38"/>
      <c r="B90" s="39"/>
      <c r="C90" s="204" t="s">
        <v>80</v>
      </c>
      <c r="D90" s="204" t="s">
        <v>128</v>
      </c>
      <c r="E90" s="205" t="s">
        <v>311</v>
      </c>
      <c r="F90" s="206" t="s">
        <v>312</v>
      </c>
      <c r="G90" s="207" t="s">
        <v>313</v>
      </c>
      <c r="H90" s="208">
        <v>10</v>
      </c>
      <c r="I90" s="209"/>
      <c r="J90" s="210">
        <f>ROUND(I90*H90,2)</f>
        <v>0</v>
      </c>
      <c r="K90" s="206" t="s">
        <v>19</v>
      </c>
      <c r="L90" s="44"/>
      <c r="M90" s="211" t="s">
        <v>19</v>
      </c>
      <c r="N90" s="212" t="s">
        <v>41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132</v>
      </c>
      <c r="AT90" s="215" t="s">
        <v>128</v>
      </c>
      <c r="AU90" s="215" t="s">
        <v>80</v>
      </c>
      <c r="AY90" s="17" t="s">
        <v>126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78</v>
      </c>
      <c r="BK90" s="216">
        <f>ROUND(I90*H90,2)</f>
        <v>0</v>
      </c>
      <c r="BL90" s="17" t="s">
        <v>132</v>
      </c>
      <c r="BM90" s="215" t="s">
        <v>314</v>
      </c>
    </row>
    <row r="91" s="2" customFormat="1">
      <c r="A91" s="38"/>
      <c r="B91" s="39"/>
      <c r="C91" s="204" t="s">
        <v>149</v>
      </c>
      <c r="D91" s="204" t="s">
        <v>128</v>
      </c>
      <c r="E91" s="205" t="s">
        <v>315</v>
      </c>
      <c r="F91" s="206" t="s">
        <v>316</v>
      </c>
      <c r="G91" s="207" t="s">
        <v>196</v>
      </c>
      <c r="H91" s="208">
        <v>1364</v>
      </c>
      <c r="I91" s="209"/>
      <c r="J91" s="210">
        <f>ROUND(I91*H91,2)</f>
        <v>0</v>
      </c>
      <c r="K91" s="206" t="s">
        <v>140</v>
      </c>
      <c r="L91" s="44"/>
      <c r="M91" s="211" t="s">
        <v>19</v>
      </c>
      <c r="N91" s="212" t="s">
        <v>41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132</v>
      </c>
      <c r="AT91" s="215" t="s">
        <v>128</v>
      </c>
      <c r="AU91" s="215" t="s">
        <v>80</v>
      </c>
      <c r="AY91" s="17" t="s">
        <v>126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78</v>
      </c>
      <c r="BK91" s="216">
        <f>ROUND(I91*H91,2)</f>
        <v>0</v>
      </c>
      <c r="BL91" s="17" t="s">
        <v>132</v>
      </c>
      <c r="BM91" s="215" t="s">
        <v>317</v>
      </c>
    </row>
    <row r="92" s="13" customFormat="1">
      <c r="A92" s="13"/>
      <c r="B92" s="222"/>
      <c r="C92" s="223"/>
      <c r="D92" s="217" t="s">
        <v>136</v>
      </c>
      <c r="E92" s="224" t="s">
        <v>19</v>
      </c>
      <c r="F92" s="225" t="s">
        <v>318</v>
      </c>
      <c r="G92" s="223"/>
      <c r="H92" s="226">
        <v>1364</v>
      </c>
      <c r="I92" s="227"/>
      <c r="J92" s="223"/>
      <c r="K92" s="223"/>
      <c r="L92" s="228"/>
      <c r="M92" s="229"/>
      <c r="N92" s="230"/>
      <c r="O92" s="230"/>
      <c r="P92" s="230"/>
      <c r="Q92" s="230"/>
      <c r="R92" s="230"/>
      <c r="S92" s="230"/>
      <c r="T92" s="23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2" t="s">
        <v>136</v>
      </c>
      <c r="AU92" s="232" t="s">
        <v>80</v>
      </c>
      <c r="AV92" s="13" t="s">
        <v>80</v>
      </c>
      <c r="AW92" s="13" t="s">
        <v>32</v>
      </c>
      <c r="AX92" s="13" t="s">
        <v>78</v>
      </c>
      <c r="AY92" s="232" t="s">
        <v>126</v>
      </c>
    </row>
    <row r="93" s="2" customFormat="1">
      <c r="A93" s="38"/>
      <c r="B93" s="39"/>
      <c r="C93" s="204" t="s">
        <v>132</v>
      </c>
      <c r="D93" s="204" t="s">
        <v>128</v>
      </c>
      <c r="E93" s="205" t="s">
        <v>319</v>
      </c>
      <c r="F93" s="206" t="s">
        <v>320</v>
      </c>
      <c r="G93" s="207" t="s">
        <v>196</v>
      </c>
      <c r="H93" s="208">
        <v>1380.5</v>
      </c>
      <c r="I93" s="209"/>
      <c r="J93" s="210">
        <f>ROUND(I93*H93,2)</f>
        <v>0</v>
      </c>
      <c r="K93" s="206" t="s">
        <v>140</v>
      </c>
      <c r="L93" s="44"/>
      <c r="M93" s="211" t="s">
        <v>19</v>
      </c>
      <c r="N93" s="212" t="s">
        <v>41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132</v>
      </c>
      <c r="AT93" s="215" t="s">
        <v>128</v>
      </c>
      <c r="AU93" s="215" t="s">
        <v>80</v>
      </c>
      <c r="AY93" s="17" t="s">
        <v>126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78</v>
      </c>
      <c r="BK93" s="216">
        <f>ROUND(I93*H93,2)</f>
        <v>0</v>
      </c>
      <c r="BL93" s="17" t="s">
        <v>132</v>
      </c>
      <c r="BM93" s="215" t="s">
        <v>321</v>
      </c>
    </row>
    <row r="94" s="2" customFormat="1" ht="19.8" customHeight="1">
      <c r="A94" s="38"/>
      <c r="B94" s="39"/>
      <c r="C94" s="204" t="s">
        <v>160</v>
      </c>
      <c r="D94" s="204" t="s">
        <v>128</v>
      </c>
      <c r="E94" s="205" t="s">
        <v>322</v>
      </c>
      <c r="F94" s="206" t="s">
        <v>323</v>
      </c>
      <c r="G94" s="207" t="s">
        <v>313</v>
      </c>
      <c r="H94" s="208">
        <v>3</v>
      </c>
      <c r="I94" s="209"/>
      <c r="J94" s="210">
        <f>ROUND(I94*H94,2)</f>
        <v>0</v>
      </c>
      <c r="K94" s="206" t="s">
        <v>140</v>
      </c>
      <c r="L94" s="44"/>
      <c r="M94" s="211" t="s">
        <v>19</v>
      </c>
      <c r="N94" s="212" t="s">
        <v>41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132</v>
      </c>
      <c r="AT94" s="215" t="s">
        <v>128</v>
      </c>
      <c r="AU94" s="215" t="s">
        <v>80</v>
      </c>
      <c r="AY94" s="17" t="s">
        <v>126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78</v>
      </c>
      <c r="BK94" s="216">
        <f>ROUND(I94*H94,2)</f>
        <v>0</v>
      </c>
      <c r="BL94" s="17" t="s">
        <v>132</v>
      </c>
      <c r="BM94" s="215" t="s">
        <v>324</v>
      </c>
    </row>
    <row r="95" s="2" customFormat="1" ht="19.8" customHeight="1">
      <c r="A95" s="38"/>
      <c r="B95" s="39"/>
      <c r="C95" s="204" t="s">
        <v>165</v>
      </c>
      <c r="D95" s="204" t="s">
        <v>128</v>
      </c>
      <c r="E95" s="205" t="s">
        <v>325</v>
      </c>
      <c r="F95" s="206" t="s">
        <v>326</v>
      </c>
      <c r="G95" s="207" t="s">
        <v>313</v>
      </c>
      <c r="H95" s="208">
        <v>9</v>
      </c>
      <c r="I95" s="209"/>
      <c r="J95" s="210">
        <f>ROUND(I95*H95,2)</f>
        <v>0</v>
      </c>
      <c r="K95" s="206" t="s">
        <v>140</v>
      </c>
      <c r="L95" s="44"/>
      <c r="M95" s="211" t="s">
        <v>19</v>
      </c>
      <c r="N95" s="212" t="s">
        <v>41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132</v>
      </c>
      <c r="AT95" s="215" t="s">
        <v>128</v>
      </c>
      <c r="AU95" s="215" t="s">
        <v>80</v>
      </c>
      <c r="AY95" s="17" t="s">
        <v>126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78</v>
      </c>
      <c r="BK95" s="216">
        <f>ROUND(I95*H95,2)</f>
        <v>0</v>
      </c>
      <c r="BL95" s="17" t="s">
        <v>132</v>
      </c>
      <c r="BM95" s="215" t="s">
        <v>327</v>
      </c>
    </row>
    <row r="96" s="2" customFormat="1" ht="19.8" customHeight="1">
      <c r="A96" s="38"/>
      <c r="B96" s="39"/>
      <c r="C96" s="204" t="s">
        <v>170</v>
      </c>
      <c r="D96" s="204" t="s">
        <v>128</v>
      </c>
      <c r="E96" s="205" t="s">
        <v>328</v>
      </c>
      <c r="F96" s="206" t="s">
        <v>329</v>
      </c>
      <c r="G96" s="207" t="s">
        <v>313</v>
      </c>
      <c r="H96" s="208">
        <v>2</v>
      </c>
      <c r="I96" s="209"/>
      <c r="J96" s="210">
        <f>ROUND(I96*H96,2)</f>
        <v>0</v>
      </c>
      <c r="K96" s="206" t="s">
        <v>140</v>
      </c>
      <c r="L96" s="44"/>
      <c r="M96" s="211" t="s">
        <v>19</v>
      </c>
      <c r="N96" s="212" t="s">
        <v>41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132</v>
      </c>
      <c r="AT96" s="215" t="s">
        <v>128</v>
      </c>
      <c r="AU96" s="215" t="s">
        <v>80</v>
      </c>
      <c r="AY96" s="17" t="s">
        <v>126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78</v>
      </c>
      <c r="BK96" s="216">
        <f>ROUND(I96*H96,2)</f>
        <v>0</v>
      </c>
      <c r="BL96" s="17" t="s">
        <v>132</v>
      </c>
      <c r="BM96" s="215" t="s">
        <v>330</v>
      </c>
    </row>
    <row r="97" s="2" customFormat="1" ht="19.8" customHeight="1">
      <c r="A97" s="38"/>
      <c r="B97" s="39"/>
      <c r="C97" s="204" t="s">
        <v>175</v>
      </c>
      <c r="D97" s="204" t="s">
        <v>128</v>
      </c>
      <c r="E97" s="205" t="s">
        <v>331</v>
      </c>
      <c r="F97" s="206" t="s">
        <v>332</v>
      </c>
      <c r="G97" s="207" t="s">
        <v>313</v>
      </c>
      <c r="H97" s="208">
        <v>28</v>
      </c>
      <c r="I97" s="209"/>
      <c r="J97" s="210">
        <f>ROUND(I97*H97,2)</f>
        <v>0</v>
      </c>
      <c r="K97" s="206" t="s">
        <v>140</v>
      </c>
      <c r="L97" s="44"/>
      <c r="M97" s="211" t="s">
        <v>19</v>
      </c>
      <c r="N97" s="212" t="s">
        <v>41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132</v>
      </c>
      <c r="AT97" s="215" t="s">
        <v>128</v>
      </c>
      <c r="AU97" s="215" t="s">
        <v>80</v>
      </c>
      <c r="AY97" s="17" t="s">
        <v>126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78</v>
      </c>
      <c r="BK97" s="216">
        <f>ROUND(I97*H97,2)</f>
        <v>0</v>
      </c>
      <c r="BL97" s="17" t="s">
        <v>132</v>
      </c>
      <c r="BM97" s="215" t="s">
        <v>333</v>
      </c>
    </row>
    <row r="98" s="2" customFormat="1" ht="19.8" customHeight="1">
      <c r="A98" s="38"/>
      <c r="B98" s="39"/>
      <c r="C98" s="204" t="s">
        <v>181</v>
      </c>
      <c r="D98" s="204" t="s">
        <v>128</v>
      </c>
      <c r="E98" s="205" t="s">
        <v>334</v>
      </c>
      <c r="F98" s="206" t="s">
        <v>335</v>
      </c>
      <c r="G98" s="207" t="s">
        <v>313</v>
      </c>
      <c r="H98" s="208">
        <v>11</v>
      </c>
      <c r="I98" s="209"/>
      <c r="J98" s="210">
        <f>ROUND(I98*H98,2)</f>
        <v>0</v>
      </c>
      <c r="K98" s="206" t="s">
        <v>140</v>
      </c>
      <c r="L98" s="44"/>
      <c r="M98" s="211" t="s">
        <v>19</v>
      </c>
      <c r="N98" s="212" t="s">
        <v>41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132</v>
      </c>
      <c r="AT98" s="215" t="s">
        <v>128</v>
      </c>
      <c r="AU98" s="215" t="s">
        <v>80</v>
      </c>
      <c r="AY98" s="17" t="s">
        <v>126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78</v>
      </c>
      <c r="BK98" s="216">
        <f>ROUND(I98*H98,2)</f>
        <v>0</v>
      </c>
      <c r="BL98" s="17" t="s">
        <v>132</v>
      </c>
      <c r="BM98" s="215" t="s">
        <v>336</v>
      </c>
    </row>
    <row r="99" s="2" customFormat="1">
      <c r="A99" s="38"/>
      <c r="B99" s="39"/>
      <c r="C99" s="204" t="s">
        <v>187</v>
      </c>
      <c r="D99" s="204" t="s">
        <v>128</v>
      </c>
      <c r="E99" s="205" t="s">
        <v>337</v>
      </c>
      <c r="F99" s="206" t="s">
        <v>338</v>
      </c>
      <c r="G99" s="207" t="s">
        <v>313</v>
      </c>
      <c r="H99" s="208">
        <v>353</v>
      </c>
      <c r="I99" s="209"/>
      <c r="J99" s="210">
        <f>ROUND(I99*H99,2)</f>
        <v>0</v>
      </c>
      <c r="K99" s="206" t="s">
        <v>140</v>
      </c>
      <c r="L99" s="44"/>
      <c r="M99" s="211" t="s">
        <v>19</v>
      </c>
      <c r="N99" s="212" t="s">
        <v>41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132</v>
      </c>
      <c r="AT99" s="215" t="s">
        <v>128</v>
      </c>
      <c r="AU99" s="215" t="s">
        <v>80</v>
      </c>
      <c r="AY99" s="17" t="s">
        <v>126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78</v>
      </c>
      <c r="BK99" s="216">
        <f>ROUND(I99*H99,2)</f>
        <v>0</v>
      </c>
      <c r="BL99" s="17" t="s">
        <v>132</v>
      </c>
      <c r="BM99" s="215" t="s">
        <v>339</v>
      </c>
    </row>
    <row r="100" s="2" customFormat="1">
      <c r="A100" s="38"/>
      <c r="B100" s="39"/>
      <c r="C100" s="40"/>
      <c r="D100" s="217" t="s">
        <v>134</v>
      </c>
      <c r="E100" s="40"/>
      <c r="F100" s="218" t="s">
        <v>340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134</v>
      </c>
      <c r="AU100" s="17" t="s">
        <v>80</v>
      </c>
    </row>
    <row r="101" s="13" customFormat="1">
      <c r="A101" s="13"/>
      <c r="B101" s="222"/>
      <c r="C101" s="223"/>
      <c r="D101" s="217" t="s">
        <v>136</v>
      </c>
      <c r="E101" s="224" t="s">
        <v>19</v>
      </c>
      <c r="F101" s="225" t="s">
        <v>341</v>
      </c>
      <c r="G101" s="223"/>
      <c r="H101" s="226">
        <v>88</v>
      </c>
      <c r="I101" s="227"/>
      <c r="J101" s="223"/>
      <c r="K101" s="223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136</v>
      </c>
      <c r="AU101" s="232" t="s">
        <v>80</v>
      </c>
      <c r="AV101" s="13" t="s">
        <v>80</v>
      </c>
      <c r="AW101" s="13" t="s">
        <v>32</v>
      </c>
      <c r="AX101" s="13" t="s">
        <v>70</v>
      </c>
      <c r="AY101" s="232" t="s">
        <v>126</v>
      </c>
    </row>
    <row r="102" s="13" customFormat="1">
      <c r="A102" s="13"/>
      <c r="B102" s="222"/>
      <c r="C102" s="223"/>
      <c r="D102" s="217" t="s">
        <v>136</v>
      </c>
      <c r="E102" s="224" t="s">
        <v>19</v>
      </c>
      <c r="F102" s="225" t="s">
        <v>342</v>
      </c>
      <c r="G102" s="223"/>
      <c r="H102" s="226">
        <v>196</v>
      </c>
      <c r="I102" s="227"/>
      <c r="J102" s="223"/>
      <c r="K102" s="223"/>
      <c r="L102" s="228"/>
      <c r="M102" s="229"/>
      <c r="N102" s="230"/>
      <c r="O102" s="230"/>
      <c r="P102" s="230"/>
      <c r="Q102" s="230"/>
      <c r="R102" s="230"/>
      <c r="S102" s="230"/>
      <c r="T102" s="23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2" t="s">
        <v>136</v>
      </c>
      <c r="AU102" s="232" t="s">
        <v>80</v>
      </c>
      <c r="AV102" s="13" t="s">
        <v>80</v>
      </c>
      <c r="AW102" s="13" t="s">
        <v>32</v>
      </c>
      <c r="AX102" s="13" t="s">
        <v>70</v>
      </c>
      <c r="AY102" s="232" t="s">
        <v>126</v>
      </c>
    </row>
    <row r="103" s="13" customFormat="1">
      <c r="A103" s="13"/>
      <c r="B103" s="222"/>
      <c r="C103" s="223"/>
      <c r="D103" s="217" t="s">
        <v>136</v>
      </c>
      <c r="E103" s="224" t="s">
        <v>19</v>
      </c>
      <c r="F103" s="225" t="s">
        <v>343</v>
      </c>
      <c r="G103" s="223"/>
      <c r="H103" s="226">
        <v>12</v>
      </c>
      <c r="I103" s="227"/>
      <c r="J103" s="223"/>
      <c r="K103" s="223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136</v>
      </c>
      <c r="AU103" s="232" t="s">
        <v>80</v>
      </c>
      <c r="AV103" s="13" t="s">
        <v>80</v>
      </c>
      <c r="AW103" s="13" t="s">
        <v>32</v>
      </c>
      <c r="AX103" s="13" t="s">
        <v>70</v>
      </c>
      <c r="AY103" s="232" t="s">
        <v>126</v>
      </c>
    </row>
    <row r="104" s="13" customFormat="1">
      <c r="A104" s="13"/>
      <c r="B104" s="222"/>
      <c r="C104" s="223"/>
      <c r="D104" s="217" t="s">
        <v>136</v>
      </c>
      <c r="E104" s="224" t="s">
        <v>19</v>
      </c>
      <c r="F104" s="225" t="s">
        <v>344</v>
      </c>
      <c r="G104" s="223"/>
      <c r="H104" s="226">
        <v>45</v>
      </c>
      <c r="I104" s="227"/>
      <c r="J104" s="223"/>
      <c r="K104" s="223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136</v>
      </c>
      <c r="AU104" s="232" t="s">
        <v>80</v>
      </c>
      <c r="AV104" s="13" t="s">
        <v>80</v>
      </c>
      <c r="AW104" s="13" t="s">
        <v>32</v>
      </c>
      <c r="AX104" s="13" t="s">
        <v>70</v>
      </c>
      <c r="AY104" s="232" t="s">
        <v>126</v>
      </c>
    </row>
    <row r="105" s="13" customFormat="1">
      <c r="A105" s="13"/>
      <c r="B105" s="222"/>
      <c r="C105" s="223"/>
      <c r="D105" s="217" t="s">
        <v>136</v>
      </c>
      <c r="E105" s="224" t="s">
        <v>19</v>
      </c>
      <c r="F105" s="225" t="s">
        <v>345</v>
      </c>
      <c r="G105" s="223"/>
      <c r="H105" s="226">
        <v>12</v>
      </c>
      <c r="I105" s="227"/>
      <c r="J105" s="223"/>
      <c r="K105" s="223"/>
      <c r="L105" s="228"/>
      <c r="M105" s="229"/>
      <c r="N105" s="230"/>
      <c r="O105" s="230"/>
      <c r="P105" s="230"/>
      <c r="Q105" s="230"/>
      <c r="R105" s="230"/>
      <c r="S105" s="230"/>
      <c r="T105" s="23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2" t="s">
        <v>136</v>
      </c>
      <c r="AU105" s="232" t="s">
        <v>80</v>
      </c>
      <c r="AV105" s="13" t="s">
        <v>80</v>
      </c>
      <c r="AW105" s="13" t="s">
        <v>32</v>
      </c>
      <c r="AX105" s="13" t="s">
        <v>70</v>
      </c>
      <c r="AY105" s="232" t="s">
        <v>126</v>
      </c>
    </row>
    <row r="106" s="14" customFormat="1">
      <c r="A106" s="14"/>
      <c r="B106" s="233"/>
      <c r="C106" s="234"/>
      <c r="D106" s="217" t="s">
        <v>136</v>
      </c>
      <c r="E106" s="235" t="s">
        <v>19</v>
      </c>
      <c r="F106" s="236" t="s">
        <v>148</v>
      </c>
      <c r="G106" s="234"/>
      <c r="H106" s="237">
        <v>353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3" t="s">
        <v>136</v>
      </c>
      <c r="AU106" s="243" t="s">
        <v>80</v>
      </c>
      <c r="AV106" s="14" t="s">
        <v>132</v>
      </c>
      <c r="AW106" s="14" t="s">
        <v>32</v>
      </c>
      <c r="AX106" s="14" t="s">
        <v>78</v>
      </c>
      <c r="AY106" s="243" t="s">
        <v>126</v>
      </c>
    </row>
    <row r="107" s="2" customFormat="1" ht="19.8" customHeight="1">
      <c r="A107" s="38"/>
      <c r="B107" s="39"/>
      <c r="C107" s="204" t="s">
        <v>193</v>
      </c>
      <c r="D107" s="204" t="s">
        <v>128</v>
      </c>
      <c r="E107" s="205" t="s">
        <v>346</v>
      </c>
      <c r="F107" s="206" t="s">
        <v>347</v>
      </c>
      <c r="G107" s="207" t="s">
        <v>196</v>
      </c>
      <c r="H107" s="208">
        <v>936</v>
      </c>
      <c r="I107" s="209"/>
      <c r="J107" s="210">
        <f>ROUND(I107*H107,2)</f>
        <v>0</v>
      </c>
      <c r="K107" s="206" t="s">
        <v>140</v>
      </c>
      <c r="L107" s="44"/>
      <c r="M107" s="211" t="s">
        <v>19</v>
      </c>
      <c r="N107" s="212" t="s">
        <v>41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132</v>
      </c>
      <c r="AT107" s="215" t="s">
        <v>128</v>
      </c>
      <c r="AU107" s="215" t="s">
        <v>80</v>
      </c>
      <c r="AY107" s="17" t="s">
        <v>126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78</v>
      </c>
      <c r="BK107" s="216">
        <f>ROUND(I107*H107,2)</f>
        <v>0</v>
      </c>
      <c r="BL107" s="17" t="s">
        <v>132</v>
      </c>
      <c r="BM107" s="215" t="s">
        <v>348</v>
      </c>
    </row>
    <row r="108" s="2" customFormat="1">
      <c r="A108" s="38"/>
      <c r="B108" s="39"/>
      <c r="C108" s="40"/>
      <c r="D108" s="217" t="s">
        <v>134</v>
      </c>
      <c r="E108" s="40"/>
      <c r="F108" s="218" t="s">
        <v>349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134</v>
      </c>
      <c r="AU108" s="17" t="s">
        <v>80</v>
      </c>
    </row>
    <row r="109" s="13" customFormat="1">
      <c r="A109" s="13"/>
      <c r="B109" s="222"/>
      <c r="C109" s="223"/>
      <c r="D109" s="217" t="s">
        <v>136</v>
      </c>
      <c r="E109" s="224" t="s">
        <v>19</v>
      </c>
      <c r="F109" s="225" t="s">
        <v>350</v>
      </c>
      <c r="G109" s="223"/>
      <c r="H109" s="226">
        <v>395</v>
      </c>
      <c r="I109" s="227"/>
      <c r="J109" s="223"/>
      <c r="K109" s="223"/>
      <c r="L109" s="228"/>
      <c r="M109" s="229"/>
      <c r="N109" s="230"/>
      <c r="O109" s="230"/>
      <c r="P109" s="230"/>
      <c r="Q109" s="230"/>
      <c r="R109" s="230"/>
      <c r="S109" s="230"/>
      <c r="T109" s="23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2" t="s">
        <v>136</v>
      </c>
      <c r="AU109" s="232" t="s">
        <v>80</v>
      </c>
      <c r="AV109" s="13" t="s">
        <v>80</v>
      </c>
      <c r="AW109" s="13" t="s">
        <v>32</v>
      </c>
      <c r="AX109" s="13" t="s">
        <v>70</v>
      </c>
      <c r="AY109" s="232" t="s">
        <v>126</v>
      </c>
    </row>
    <row r="110" s="13" customFormat="1">
      <c r="A110" s="13"/>
      <c r="B110" s="222"/>
      <c r="C110" s="223"/>
      <c r="D110" s="217" t="s">
        <v>136</v>
      </c>
      <c r="E110" s="224" t="s">
        <v>19</v>
      </c>
      <c r="F110" s="225" t="s">
        <v>351</v>
      </c>
      <c r="G110" s="223"/>
      <c r="H110" s="226">
        <v>561</v>
      </c>
      <c r="I110" s="227"/>
      <c r="J110" s="223"/>
      <c r="K110" s="223"/>
      <c r="L110" s="228"/>
      <c r="M110" s="229"/>
      <c r="N110" s="230"/>
      <c r="O110" s="230"/>
      <c r="P110" s="230"/>
      <c r="Q110" s="230"/>
      <c r="R110" s="230"/>
      <c r="S110" s="230"/>
      <c r="T110" s="23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136</v>
      </c>
      <c r="AU110" s="232" t="s">
        <v>80</v>
      </c>
      <c r="AV110" s="13" t="s">
        <v>80</v>
      </c>
      <c r="AW110" s="13" t="s">
        <v>32</v>
      </c>
      <c r="AX110" s="13" t="s">
        <v>70</v>
      </c>
      <c r="AY110" s="232" t="s">
        <v>126</v>
      </c>
    </row>
    <row r="111" s="13" customFormat="1">
      <c r="A111" s="13"/>
      <c r="B111" s="222"/>
      <c r="C111" s="223"/>
      <c r="D111" s="217" t="s">
        <v>136</v>
      </c>
      <c r="E111" s="224" t="s">
        <v>19</v>
      </c>
      <c r="F111" s="225" t="s">
        <v>352</v>
      </c>
      <c r="G111" s="223"/>
      <c r="H111" s="226">
        <v>-20</v>
      </c>
      <c r="I111" s="227"/>
      <c r="J111" s="223"/>
      <c r="K111" s="223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136</v>
      </c>
      <c r="AU111" s="232" t="s">
        <v>80</v>
      </c>
      <c r="AV111" s="13" t="s">
        <v>80</v>
      </c>
      <c r="AW111" s="13" t="s">
        <v>32</v>
      </c>
      <c r="AX111" s="13" t="s">
        <v>70</v>
      </c>
      <c r="AY111" s="232" t="s">
        <v>126</v>
      </c>
    </row>
    <row r="112" s="14" customFormat="1">
      <c r="A112" s="14"/>
      <c r="B112" s="233"/>
      <c r="C112" s="234"/>
      <c r="D112" s="217" t="s">
        <v>136</v>
      </c>
      <c r="E112" s="235" t="s">
        <v>19</v>
      </c>
      <c r="F112" s="236" t="s">
        <v>148</v>
      </c>
      <c r="G112" s="234"/>
      <c r="H112" s="237">
        <v>936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3" t="s">
        <v>136</v>
      </c>
      <c r="AU112" s="243" t="s">
        <v>80</v>
      </c>
      <c r="AV112" s="14" t="s">
        <v>132</v>
      </c>
      <c r="AW112" s="14" t="s">
        <v>32</v>
      </c>
      <c r="AX112" s="14" t="s">
        <v>78</v>
      </c>
      <c r="AY112" s="243" t="s">
        <v>126</v>
      </c>
    </row>
    <row r="113" s="2" customFormat="1" ht="14.4" customHeight="1">
      <c r="A113" s="38"/>
      <c r="B113" s="39"/>
      <c r="C113" s="204" t="s">
        <v>203</v>
      </c>
      <c r="D113" s="204" t="s">
        <v>128</v>
      </c>
      <c r="E113" s="205" t="s">
        <v>353</v>
      </c>
      <c r="F113" s="206" t="s">
        <v>354</v>
      </c>
      <c r="G113" s="207" t="s">
        <v>196</v>
      </c>
      <c r="H113" s="208">
        <v>3030</v>
      </c>
      <c r="I113" s="209"/>
      <c r="J113" s="210">
        <f>ROUND(I113*H113,2)</f>
        <v>0</v>
      </c>
      <c r="K113" s="206" t="s">
        <v>140</v>
      </c>
      <c r="L113" s="44"/>
      <c r="M113" s="211" t="s">
        <v>19</v>
      </c>
      <c r="N113" s="212" t="s">
        <v>41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132</v>
      </c>
      <c r="AT113" s="215" t="s">
        <v>128</v>
      </c>
      <c r="AU113" s="215" t="s">
        <v>80</v>
      </c>
      <c r="AY113" s="17" t="s">
        <v>126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78</v>
      </c>
      <c r="BK113" s="216">
        <f>ROUND(I113*H113,2)</f>
        <v>0</v>
      </c>
      <c r="BL113" s="17" t="s">
        <v>132</v>
      </c>
      <c r="BM113" s="215" t="s">
        <v>355</v>
      </c>
    </row>
    <row r="114" s="2" customFormat="1">
      <c r="A114" s="38"/>
      <c r="B114" s="39"/>
      <c r="C114" s="40"/>
      <c r="D114" s="217" t="s">
        <v>134</v>
      </c>
      <c r="E114" s="40"/>
      <c r="F114" s="218" t="s">
        <v>349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134</v>
      </c>
      <c r="AU114" s="17" t="s">
        <v>80</v>
      </c>
    </row>
    <row r="115" s="13" customFormat="1">
      <c r="A115" s="13"/>
      <c r="B115" s="222"/>
      <c r="C115" s="223"/>
      <c r="D115" s="217" t="s">
        <v>136</v>
      </c>
      <c r="E115" s="224" t="s">
        <v>19</v>
      </c>
      <c r="F115" s="225" t="s">
        <v>356</v>
      </c>
      <c r="G115" s="223"/>
      <c r="H115" s="226">
        <v>3030</v>
      </c>
      <c r="I115" s="227"/>
      <c r="J115" s="223"/>
      <c r="K115" s="223"/>
      <c r="L115" s="228"/>
      <c r="M115" s="229"/>
      <c r="N115" s="230"/>
      <c r="O115" s="230"/>
      <c r="P115" s="230"/>
      <c r="Q115" s="230"/>
      <c r="R115" s="230"/>
      <c r="S115" s="230"/>
      <c r="T115" s="23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2" t="s">
        <v>136</v>
      </c>
      <c r="AU115" s="232" t="s">
        <v>80</v>
      </c>
      <c r="AV115" s="13" t="s">
        <v>80</v>
      </c>
      <c r="AW115" s="13" t="s">
        <v>32</v>
      </c>
      <c r="AX115" s="13" t="s">
        <v>78</v>
      </c>
      <c r="AY115" s="232" t="s">
        <v>126</v>
      </c>
    </row>
    <row r="116" s="2" customFormat="1">
      <c r="A116" s="38"/>
      <c r="B116" s="39"/>
      <c r="C116" s="204" t="s">
        <v>211</v>
      </c>
      <c r="D116" s="204" t="s">
        <v>128</v>
      </c>
      <c r="E116" s="205" t="s">
        <v>357</v>
      </c>
      <c r="F116" s="206" t="s">
        <v>358</v>
      </c>
      <c r="G116" s="207" t="s">
        <v>196</v>
      </c>
      <c r="H116" s="208">
        <v>1380.5</v>
      </c>
      <c r="I116" s="209"/>
      <c r="J116" s="210">
        <f>ROUND(I116*H116,2)</f>
        <v>0</v>
      </c>
      <c r="K116" s="206" t="s">
        <v>140</v>
      </c>
      <c r="L116" s="44"/>
      <c r="M116" s="211" t="s">
        <v>19</v>
      </c>
      <c r="N116" s="212" t="s">
        <v>41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132</v>
      </c>
      <c r="AT116" s="215" t="s">
        <v>128</v>
      </c>
      <c r="AU116" s="215" t="s">
        <v>80</v>
      </c>
      <c r="AY116" s="17" t="s">
        <v>126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78</v>
      </c>
      <c r="BK116" s="216">
        <f>ROUND(I116*H116,2)</f>
        <v>0</v>
      </c>
      <c r="BL116" s="17" t="s">
        <v>132</v>
      </c>
      <c r="BM116" s="215" t="s">
        <v>359</v>
      </c>
    </row>
    <row r="117" s="2" customFormat="1" ht="14.4" customHeight="1">
      <c r="A117" s="38"/>
      <c r="B117" s="39"/>
      <c r="C117" s="244" t="s">
        <v>219</v>
      </c>
      <c r="D117" s="244" t="s">
        <v>238</v>
      </c>
      <c r="E117" s="245" t="s">
        <v>360</v>
      </c>
      <c r="F117" s="246" t="s">
        <v>361</v>
      </c>
      <c r="G117" s="247" t="s">
        <v>313</v>
      </c>
      <c r="H117" s="248">
        <v>1093</v>
      </c>
      <c r="I117" s="249"/>
      <c r="J117" s="250">
        <f>ROUND(I117*H117,2)</f>
        <v>0</v>
      </c>
      <c r="K117" s="246" t="s">
        <v>362</v>
      </c>
      <c r="L117" s="251"/>
      <c r="M117" s="252" t="s">
        <v>19</v>
      </c>
      <c r="N117" s="253" t="s">
        <v>41</v>
      </c>
      <c r="O117" s="84"/>
      <c r="P117" s="213">
        <f>O117*H117</f>
        <v>0</v>
      </c>
      <c r="Q117" s="213">
        <v>0.46000000000000002</v>
      </c>
      <c r="R117" s="213">
        <f>Q117*H117</f>
        <v>502.78000000000003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363</v>
      </c>
      <c r="AT117" s="215" t="s">
        <v>238</v>
      </c>
      <c r="AU117" s="215" t="s">
        <v>80</v>
      </c>
      <c r="AY117" s="17" t="s">
        <v>126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78</v>
      </c>
      <c r="BK117" s="216">
        <f>ROUND(I117*H117,2)</f>
        <v>0</v>
      </c>
      <c r="BL117" s="17" t="s">
        <v>363</v>
      </c>
      <c r="BM117" s="215" t="s">
        <v>364</v>
      </c>
    </row>
    <row r="118" s="2" customFormat="1">
      <c r="A118" s="38"/>
      <c r="B118" s="39"/>
      <c r="C118" s="40"/>
      <c r="D118" s="217" t="s">
        <v>134</v>
      </c>
      <c r="E118" s="40"/>
      <c r="F118" s="218" t="s">
        <v>365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134</v>
      </c>
      <c r="AU118" s="17" t="s">
        <v>80</v>
      </c>
    </row>
    <row r="119" s="13" customFormat="1">
      <c r="A119" s="13"/>
      <c r="B119" s="222"/>
      <c r="C119" s="223"/>
      <c r="D119" s="217" t="s">
        <v>136</v>
      </c>
      <c r="E119" s="224" t="s">
        <v>19</v>
      </c>
      <c r="F119" s="225" t="s">
        <v>366</v>
      </c>
      <c r="G119" s="223"/>
      <c r="H119" s="226">
        <v>1093</v>
      </c>
      <c r="I119" s="227"/>
      <c r="J119" s="223"/>
      <c r="K119" s="223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136</v>
      </c>
      <c r="AU119" s="232" t="s">
        <v>80</v>
      </c>
      <c r="AV119" s="13" t="s">
        <v>80</v>
      </c>
      <c r="AW119" s="13" t="s">
        <v>32</v>
      </c>
      <c r="AX119" s="13" t="s">
        <v>78</v>
      </c>
      <c r="AY119" s="232" t="s">
        <v>126</v>
      </c>
    </row>
    <row r="120" s="2" customFormat="1" ht="14.4" customHeight="1">
      <c r="A120" s="38"/>
      <c r="B120" s="39"/>
      <c r="C120" s="204" t="s">
        <v>8</v>
      </c>
      <c r="D120" s="204" t="s">
        <v>128</v>
      </c>
      <c r="E120" s="205" t="s">
        <v>367</v>
      </c>
      <c r="F120" s="206" t="s">
        <v>368</v>
      </c>
      <c r="G120" s="207" t="s">
        <v>313</v>
      </c>
      <c r="H120" s="208">
        <v>95</v>
      </c>
      <c r="I120" s="209"/>
      <c r="J120" s="210">
        <f>ROUND(I120*H120,2)</f>
        <v>0</v>
      </c>
      <c r="K120" s="206" t="s">
        <v>140</v>
      </c>
      <c r="L120" s="44"/>
      <c r="M120" s="211" t="s">
        <v>19</v>
      </c>
      <c r="N120" s="212" t="s">
        <v>41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132</v>
      </c>
      <c r="AT120" s="215" t="s">
        <v>128</v>
      </c>
      <c r="AU120" s="215" t="s">
        <v>80</v>
      </c>
      <c r="AY120" s="17" t="s">
        <v>126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78</v>
      </c>
      <c r="BK120" s="216">
        <f>ROUND(I120*H120,2)</f>
        <v>0</v>
      </c>
      <c r="BL120" s="17" t="s">
        <v>132</v>
      </c>
      <c r="BM120" s="215" t="s">
        <v>369</v>
      </c>
    </row>
    <row r="121" s="13" customFormat="1">
      <c r="A121" s="13"/>
      <c r="B121" s="222"/>
      <c r="C121" s="223"/>
      <c r="D121" s="217" t="s">
        <v>136</v>
      </c>
      <c r="E121" s="224" t="s">
        <v>19</v>
      </c>
      <c r="F121" s="225" t="s">
        <v>370</v>
      </c>
      <c r="G121" s="223"/>
      <c r="H121" s="226">
        <v>95</v>
      </c>
      <c r="I121" s="227"/>
      <c r="J121" s="223"/>
      <c r="K121" s="223"/>
      <c r="L121" s="228"/>
      <c r="M121" s="229"/>
      <c r="N121" s="230"/>
      <c r="O121" s="230"/>
      <c r="P121" s="230"/>
      <c r="Q121" s="230"/>
      <c r="R121" s="230"/>
      <c r="S121" s="230"/>
      <c r="T121" s="23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2" t="s">
        <v>136</v>
      </c>
      <c r="AU121" s="232" t="s">
        <v>80</v>
      </c>
      <c r="AV121" s="13" t="s">
        <v>80</v>
      </c>
      <c r="AW121" s="13" t="s">
        <v>32</v>
      </c>
      <c r="AX121" s="13" t="s">
        <v>78</v>
      </c>
      <c r="AY121" s="232" t="s">
        <v>126</v>
      </c>
    </row>
    <row r="122" s="2" customFormat="1" ht="14.4" customHeight="1">
      <c r="A122" s="38"/>
      <c r="B122" s="39"/>
      <c r="C122" s="204" t="s">
        <v>228</v>
      </c>
      <c r="D122" s="204" t="s">
        <v>128</v>
      </c>
      <c r="E122" s="205" t="s">
        <v>371</v>
      </c>
      <c r="F122" s="206" t="s">
        <v>372</v>
      </c>
      <c r="G122" s="207" t="s">
        <v>196</v>
      </c>
      <c r="H122" s="208">
        <v>3664</v>
      </c>
      <c r="I122" s="209"/>
      <c r="J122" s="210">
        <f>ROUND(I122*H122,2)</f>
        <v>0</v>
      </c>
      <c r="K122" s="206" t="s">
        <v>140</v>
      </c>
      <c r="L122" s="44"/>
      <c r="M122" s="211" t="s">
        <v>19</v>
      </c>
      <c r="N122" s="212" t="s">
        <v>41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132</v>
      </c>
      <c r="AT122" s="215" t="s">
        <v>128</v>
      </c>
      <c r="AU122" s="215" t="s">
        <v>80</v>
      </c>
      <c r="AY122" s="17" t="s">
        <v>126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78</v>
      </c>
      <c r="BK122" s="216">
        <f>ROUND(I122*H122,2)</f>
        <v>0</v>
      </c>
      <c r="BL122" s="17" t="s">
        <v>132</v>
      </c>
      <c r="BM122" s="215" t="s">
        <v>373</v>
      </c>
    </row>
    <row r="123" s="13" customFormat="1">
      <c r="A123" s="13"/>
      <c r="B123" s="222"/>
      <c r="C123" s="223"/>
      <c r="D123" s="217" t="s">
        <v>136</v>
      </c>
      <c r="E123" s="224" t="s">
        <v>19</v>
      </c>
      <c r="F123" s="225" t="s">
        <v>374</v>
      </c>
      <c r="G123" s="223"/>
      <c r="H123" s="226">
        <v>3664</v>
      </c>
      <c r="I123" s="227"/>
      <c r="J123" s="223"/>
      <c r="K123" s="223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136</v>
      </c>
      <c r="AU123" s="232" t="s">
        <v>80</v>
      </c>
      <c r="AV123" s="13" t="s">
        <v>80</v>
      </c>
      <c r="AW123" s="13" t="s">
        <v>32</v>
      </c>
      <c r="AX123" s="13" t="s">
        <v>78</v>
      </c>
      <c r="AY123" s="232" t="s">
        <v>126</v>
      </c>
    </row>
    <row r="124" s="2" customFormat="1" ht="14.4" customHeight="1">
      <c r="A124" s="38"/>
      <c r="B124" s="39"/>
      <c r="C124" s="204" t="s">
        <v>233</v>
      </c>
      <c r="D124" s="204" t="s">
        <v>128</v>
      </c>
      <c r="E124" s="205" t="s">
        <v>375</v>
      </c>
      <c r="F124" s="206" t="s">
        <v>376</v>
      </c>
      <c r="G124" s="207" t="s">
        <v>131</v>
      </c>
      <c r="H124" s="208">
        <v>1099.2000000000001</v>
      </c>
      <c r="I124" s="209"/>
      <c r="J124" s="210">
        <f>ROUND(I124*H124,2)</f>
        <v>0</v>
      </c>
      <c r="K124" s="206" t="s">
        <v>19</v>
      </c>
      <c r="L124" s="44"/>
      <c r="M124" s="211" t="s">
        <v>19</v>
      </c>
      <c r="N124" s="212" t="s">
        <v>41</v>
      </c>
      <c r="O124" s="84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132</v>
      </c>
      <c r="AT124" s="215" t="s">
        <v>128</v>
      </c>
      <c r="AU124" s="215" t="s">
        <v>80</v>
      </c>
      <c r="AY124" s="17" t="s">
        <v>126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78</v>
      </c>
      <c r="BK124" s="216">
        <f>ROUND(I124*H124,2)</f>
        <v>0</v>
      </c>
      <c r="BL124" s="17" t="s">
        <v>132</v>
      </c>
      <c r="BM124" s="215" t="s">
        <v>377</v>
      </c>
    </row>
    <row r="125" s="13" customFormat="1">
      <c r="A125" s="13"/>
      <c r="B125" s="222"/>
      <c r="C125" s="223"/>
      <c r="D125" s="217" t="s">
        <v>136</v>
      </c>
      <c r="E125" s="224" t="s">
        <v>19</v>
      </c>
      <c r="F125" s="225" t="s">
        <v>378</v>
      </c>
      <c r="G125" s="223"/>
      <c r="H125" s="226">
        <v>1099.2000000000001</v>
      </c>
      <c r="I125" s="227"/>
      <c r="J125" s="223"/>
      <c r="K125" s="223"/>
      <c r="L125" s="228"/>
      <c r="M125" s="229"/>
      <c r="N125" s="230"/>
      <c r="O125" s="230"/>
      <c r="P125" s="230"/>
      <c r="Q125" s="230"/>
      <c r="R125" s="230"/>
      <c r="S125" s="230"/>
      <c r="T125" s="23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2" t="s">
        <v>136</v>
      </c>
      <c r="AU125" s="232" t="s">
        <v>80</v>
      </c>
      <c r="AV125" s="13" t="s">
        <v>80</v>
      </c>
      <c r="AW125" s="13" t="s">
        <v>32</v>
      </c>
      <c r="AX125" s="13" t="s">
        <v>78</v>
      </c>
      <c r="AY125" s="232" t="s">
        <v>126</v>
      </c>
    </row>
    <row r="126" s="2" customFormat="1">
      <c r="A126" s="38"/>
      <c r="B126" s="39"/>
      <c r="C126" s="204" t="s">
        <v>237</v>
      </c>
      <c r="D126" s="204" t="s">
        <v>128</v>
      </c>
      <c r="E126" s="205" t="s">
        <v>379</v>
      </c>
      <c r="F126" s="206" t="s">
        <v>380</v>
      </c>
      <c r="G126" s="207" t="s">
        <v>313</v>
      </c>
      <c r="H126" s="208">
        <v>3</v>
      </c>
      <c r="I126" s="209"/>
      <c r="J126" s="210">
        <f>ROUND(I126*H126,2)</f>
        <v>0</v>
      </c>
      <c r="K126" s="206" t="s">
        <v>140</v>
      </c>
      <c r="L126" s="44"/>
      <c r="M126" s="211" t="s">
        <v>19</v>
      </c>
      <c r="N126" s="212" t="s">
        <v>41</v>
      </c>
      <c r="O126" s="84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132</v>
      </c>
      <c r="AT126" s="215" t="s">
        <v>128</v>
      </c>
      <c r="AU126" s="215" t="s">
        <v>80</v>
      </c>
      <c r="AY126" s="17" t="s">
        <v>126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78</v>
      </c>
      <c r="BK126" s="216">
        <f>ROUND(I126*H126,2)</f>
        <v>0</v>
      </c>
      <c r="BL126" s="17" t="s">
        <v>132</v>
      </c>
      <c r="BM126" s="215" t="s">
        <v>381</v>
      </c>
    </row>
    <row r="127" s="2" customFormat="1">
      <c r="A127" s="38"/>
      <c r="B127" s="39"/>
      <c r="C127" s="204" t="s">
        <v>242</v>
      </c>
      <c r="D127" s="204" t="s">
        <v>128</v>
      </c>
      <c r="E127" s="205" t="s">
        <v>382</v>
      </c>
      <c r="F127" s="206" t="s">
        <v>383</v>
      </c>
      <c r="G127" s="207" t="s">
        <v>313</v>
      </c>
      <c r="H127" s="208">
        <v>11</v>
      </c>
      <c r="I127" s="209"/>
      <c r="J127" s="210">
        <f>ROUND(I127*H127,2)</f>
        <v>0</v>
      </c>
      <c r="K127" s="206" t="s">
        <v>140</v>
      </c>
      <c r="L127" s="44"/>
      <c r="M127" s="211" t="s">
        <v>19</v>
      </c>
      <c r="N127" s="212" t="s">
        <v>41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132</v>
      </c>
      <c r="AT127" s="215" t="s">
        <v>128</v>
      </c>
      <c r="AU127" s="215" t="s">
        <v>80</v>
      </c>
      <c r="AY127" s="17" t="s">
        <v>126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78</v>
      </c>
      <c r="BK127" s="216">
        <f>ROUND(I127*H127,2)</f>
        <v>0</v>
      </c>
      <c r="BL127" s="17" t="s">
        <v>132</v>
      </c>
      <c r="BM127" s="215" t="s">
        <v>384</v>
      </c>
    </row>
    <row r="128" s="13" customFormat="1">
      <c r="A128" s="13"/>
      <c r="B128" s="222"/>
      <c r="C128" s="223"/>
      <c r="D128" s="217" t="s">
        <v>136</v>
      </c>
      <c r="E128" s="224" t="s">
        <v>19</v>
      </c>
      <c r="F128" s="225" t="s">
        <v>385</v>
      </c>
      <c r="G128" s="223"/>
      <c r="H128" s="226">
        <v>11</v>
      </c>
      <c r="I128" s="227"/>
      <c r="J128" s="223"/>
      <c r="K128" s="223"/>
      <c r="L128" s="228"/>
      <c r="M128" s="229"/>
      <c r="N128" s="230"/>
      <c r="O128" s="230"/>
      <c r="P128" s="230"/>
      <c r="Q128" s="230"/>
      <c r="R128" s="230"/>
      <c r="S128" s="230"/>
      <c r="T128" s="23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2" t="s">
        <v>136</v>
      </c>
      <c r="AU128" s="232" t="s">
        <v>80</v>
      </c>
      <c r="AV128" s="13" t="s">
        <v>80</v>
      </c>
      <c r="AW128" s="13" t="s">
        <v>32</v>
      </c>
      <c r="AX128" s="13" t="s">
        <v>78</v>
      </c>
      <c r="AY128" s="232" t="s">
        <v>126</v>
      </c>
    </row>
    <row r="129" s="2" customFormat="1">
      <c r="A129" s="38"/>
      <c r="B129" s="39"/>
      <c r="C129" s="204" t="s">
        <v>252</v>
      </c>
      <c r="D129" s="204" t="s">
        <v>128</v>
      </c>
      <c r="E129" s="205" t="s">
        <v>386</v>
      </c>
      <c r="F129" s="206" t="s">
        <v>387</v>
      </c>
      <c r="G129" s="207" t="s">
        <v>313</v>
      </c>
      <c r="H129" s="208">
        <v>34</v>
      </c>
      <c r="I129" s="209"/>
      <c r="J129" s="210">
        <f>ROUND(I129*H129,2)</f>
        <v>0</v>
      </c>
      <c r="K129" s="206" t="s">
        <v>140</v>
      </c>
      <c r="L129" s="44"/>
      <c r="M129" s="211" t="s">
        <v>19</v>
      </c>
      <c r="N129" s="212" t="s">
        <v>41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132</v>
      </c>
      <c r="AT129" s="215" t="s">
        <v>128</v>
      </c>
      <c r="AU129" s="215" t="s">
        <v>80</v>
      </c>
      <c r="AY129" s="17" t="s">
        <v>126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78</v>
      </c>
      <c r="BK129" s="216">
        <f>ROUND(I129*H129,2)</f>
        <v>0</v>
      </c>
      <c r="BL129" s="17" t="s">
        <v>132</v>
      </c>
      <c r="BM129" s="215" t="s">
        <v>388</v>
      </c>
    </row>
    <row r="130" s="13" customFormat="1">
      <c r="A130" s="13"/>
      <c r="B130" s="222"/>
      <c r="C130" s="223"/>
      <c r="D130" s="217" t="s">
        <v>136</v>
      </c>
      <c r="E130" s="224" t="s">
        <v>19</v>
      </c>
      <c r="F130" s="225" t="s">
        <v>389</v>
      </c>
      <c r="G130" s="223"/>
      <c r="H130" s="226">
        <v>39</v>
      </c>
      <c r="I130" s="227"/>
      <c r="J130" s="223"/>
      <c r="K130" s="223"/>
      <c r="L130" s="228"/>
      <c r="M130" s="229"/>
      <c r="N130" s="230"/>
      <c r="O130" s="230"/>
      <c r="P130" s="230"/>
      <c r="Q130" s="230"/>
      <c r="R130" s="230"/>
      <c r="S130" s="230"/>
      <c r="T130" s="23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2" t="s">
        <v>136</v>
      </c>
      <c r="AU130" s="232" t="s">
        <v>80</v>
      </c>
      <c r="AV130" s="13" t="s">
        <v>80</v>
      </c>
      <c r="AW130" s="13" t="s">
        <v>32</v>
      </c>
      <c r="AX130" s="13" t="s">
        <v>70</v>
      </c>
      <c r="AY130" s="232" t="s">
        <v>126</v>
      </c>
    </row>
    <row r="131" s="13" customFormat="1">
      <c r="A131" s="13"/>
      <c r="B131" s="222"/>
      <c r="C131" s="223"/>
      <c r="D131" s="217" t="s">
        <v>136</v>
      </c>
      <c r="E131" s="224" t="s">
        <v>19</v>
      </c>
      <c r="F131" s="225" t="s">
        <v>390</v>
      </c>
      <c r="G131" s="223"/>
      <c r="H131" s="226">
        <v>-5</v>
      </c>
      <c r="I131" s="227"/>
      <c r="J131" s="223"/>
      <c r="K131" s="223"/>
      <c r="L131" s="228"/>
      <c r="M131" s="229"/>
      <c r="N131" s="230"/>
      <c r="O131" s="230"/>
      <c r="P131" s="230"/>
      <c r="Q131" s="230"/>
      <c r="R131" s="230"/>
      <c r="S131" s="230"/>
      <c r="T131" s="23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2" t="s">
        <v>136</v>
      </c>
      <c r="AU131" s="232" t="s">
        <v>80</v>
      </c>
      <c r="AV131" s="13" t="s">
        <v>80</v>
      </c>
      <c r="AW131" s="13" t="s">
        <v>32</v>
      </c>
      <c r="AX131" s="13" t="s">
        <v>70</v>
      </c>
      <c r="AY131" s="232" t="s">
        <v>126</v>
      </c>
    </row>
    <row r="132" s="14" customFormat="1">
      <c r="A132" s="14"/>
      <c r="B132" s="233"/>
      <c r="C132" s="234"/>
      <c r="D132" s="217" t="s">
        <v>136</v>
      </c>
      <c r="E132" s="235" t="s">
        <v>19</v>
      </c>
      <c r="F132" s="236" t="s">
        <v>148</v>
      </c>
      <c r="G132" s="234"/>
      <c r="H132" s="237">
        <v>34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3" t="s">
        <v>136</v>
      </c>
      <c r="AU132" s="243" t="s">
        <v>80</v>
      </c>
      <c r="AV132" s="14" t="s">
        <v>132</v>
      </c>
      <c r="AW132" s="14" t="s">
        <v>32</v>
      </c>
      <c r="AX132" s="14" t="s">
        <v>78</v>
      </c>
      <c r="AY132" s="243" t="s">
        <v>126</v>
      </c>
    </row>
    <row r="133" s="2" customFormat="1">
      <c r="A133" s="38"/>
      <c r="B133" s="39"/>
      <c r="C133" s="204" t="s">
        <v>7</v>
      </c>
      <c r="D133" s="204" t="s">
        <v>128</v>
      </c>
      <c r="E133" s="205" t="s">
        <v>391</v>
      </c>
      <c r="F133" s="206" t="s">
        <v>392</v>
      </c>
      <c r="G133" s="207" t="s">
        <v>131</v>
      </c>
      <c r="H133" s="208">
        <v>1868.6400000000001</v>
      </c>
      <c r="I133" s="209"/>
      <c r="J133" s="210">
        <f>ROUND(I133*H133,2)</f>
        <v>0</v>
      </c>
      <c r="K133" s="206" t="s">
        <v>140</v>
      </c>
      <c r="L133" s="44"/>
      <c r="M133" s="211" t="s">
        <v>19</v>
      </c>
      <c r="N133" s="212" t="s">
        <v>41</v>
      </c>
      <c r="O133" s="84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132</v>
      </c>
      <c r="AT133" s="215" t="s">
        <v>128</v>
      </c>
      <c r="AU133" s="215" t="s">
        <v>80</v>
      </c>
      <c r="AY133" s="17" t="s">
        <v>126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78</v>
      </c>
      <c r="BK133" s="216">
        <f>ROUND(I133*H133,2)</f>
        <v>0</v>
      </c>
      <c r="BL133" s="17" t="s">
        <v>132</v>
      </c>
      <c r="BM133" s="215" t="s">
        <v>393</v>
      </c>
    </row>
    <row r="134" s="13" customFormat="1">
      <c r="A134" s="13"/>
      <c r="B134" s="222"/>
      <c r="C134" s="223"/>
      <c r="D134" s="217" t="s">
        <v>136</v>
      </c>
      <c r="E134" s="224" t="s">
        <v>19</v>
      </c>
      <c r="F134" s="225" t="s">
        <v>394</v>
      </c>
      <c r="G134" s="223"/>
      <c r="H134" s="226">
        <v>1099.2000000000001</v>
      </c>
      <c r="I134" s="227"/>
      <c r="J134" s="223"/>
      <c r="K134" s="223"/>
      <c r="L134" s="228"/>
      <c r="M134" s="229"/>
      <c r="N134" s="230"/>
      <c r="O134" s="230"/>
      <c r="P134" s="230"/>
      <c r="Q134" s="230"/>
      <c r="R134" s="230"/>
      <c r="S134" s="230"/>
      <c r="T134" s="23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2" t="s">
        <v>136</v>
      </c>
      <c r="AU134" s="232" t="s">
        <v>80</v>
      </c>
      <c r="AV134" s="13" t="s">
        <v>80</v>
      </c>
      <c r="AW134" s="13" t="s">
        <v>32</v>
      </c>
      <c r="AX134" s="13" t="s">
        <v>70</v>
      </c>
      <c r="AY134" s="232" t="s">
        <v>126</v>
      </c>
    </row>
    <row r="135" s="13" customFormat="1">
      <c r="A135" s="13"/>
      <c r="B135" s="222"/>
      <c r="C135" s="223"/>
      <c r="D135" s="217" t="s">
        <v>136</v>
      </c>
      <c r="E135" s="224" t="s">
        <v>19</v>
      </c>
      <c r="F135" s="225" t="s">
        <v>395</v>
      </c>
      <c r="G135" s="223"/>
      <c r="H135" s="226">
        <v>769.44000000000005</v>
      </c>
      <c r="I135" s="227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2" t="s">
        <v>136</v>
      </c>
      <c r="AU135" s="232" t="s">
        <v>80</v>
      </c>
      <c r="AV135" s="13" t="s">
        <v>80</v>
      </c>
      <c r="AW135" s="13" t="s">
        <v>32</v>
      </c>
      <c r="AX135" s="13" t="s">
        <v>70</v>
      </c>
      <c r="AY135" s="232" t="s">
        <v>126</v>
      </c>
    </row>
    <row r="136" s="14" customFormat="1">
      <c r="A136" s="14"/>
      <c r="B136" s="233"/>
      <c r="C136" s="234"/>
      <c r="D136" s="217" t="s">
        <v>136</v>
      </c>
      <c r="E136" s="235" t="s">
        <v>19</v>
      </c>
      <c r="F136" s="236" t="s">
        <v>148</v>
      </c>
      <c r="G136" s="234"/>
      <c r="H136" s="237">
        <v>1868.6400000000001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3" t="s">
        <v>136</v>
      </c>
      <c r="AU136" s="243" t="s">
        <v>80</v>
      </c>
      <c r="AV136" s="14" t="s">
        <v>132</v>
      </c>
      <c r="AW136" s="14" t="s">
        <v>32</v>
      </c>
      <c r="AX136" s="14" t="s">
        <v>78</v>
      </c>
      <c r="AY136" s="243" t="s">
        <v>126</v>
      </c>
    </row>
    <row r="137" s="2" customFormat="1" ht="14.4" customHeight="1">
      <c r="A137" s="38"/>
      <c r="B137" s="39"/>
      <c r="C137" s="204" t="s">
        <v>268</v>
      </c>
      <c r="D137" s="204" t="s">
        <v>128</v>
      </c>
      <c r="E137" s="205" t="s">
        <v>396</v>
      </c>
      <c r="F137" s="206" t="s">
        <v>397</v>
      </c>
      <c r="G137" s="207" t="s">
        <v>131</v>
      </c>
      <c r="H137" s="208">
        <v>769.44000000000005</v>
      </c>
      <c r="I137" s="209"/>
      <c r="J137" s="210">
        <f>ROUND(I137*H137,2)</f>
        <v>0</v>
      </c>
      <c r="K137" s="206" t="s">
        <v>140</v>
      </c>
      <c r="L137" s="44"/>
      <c r="M137" s="211" t="s">
        <v>19</v>
      </c>
      <c r="N137" s="212" t="s">
        <v>41</v>
      </c>
      <c r="O137" s="84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132</v>
      </c>
      <c r="AT137" s="215" t="s">
        <v>128</v>
      </c>
      <c r="AU137" s="215" t="s">
        <v>80</v>
      </c>
      <c r="AY137" s="17" t="s">
        <v>126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78</v>
      </c>
      <c r="BK137" s="216">
        <f>ROUND(I137*H137,2)</f>
        <v>0</v>
      </c>
      <c r="BL137" s="17" t="s">
        <v>132</v>
      </c>
      <c r="BM137" s="215" t="s">
        <v>398</v>
      </c>
    </row>
    <row r="138" s="13" customFormat="1">
      <c r="A138" s="13"/>
      <c r="B138" s="222"/>
      <c r="C138" s="223"/>
      <c r="D138" s="217" t="s">
        <v>136</v>
      </c>
      <c r="E138" s="224" t="s">
        <v>19</v>
      </c>
      <c r="F138" s="225" t="s">
        <v>399</v>
      </c>
      <c r="G138" s="223"/>
      <c r="H138" s="226">
        <v>769.44000000000005</v>
      </c>
      <c r="I138" s="227"/>
      <c r="J138" s="223"/>
      <c r="K138" s="223"/>
      <c r="L138" s="228"/>
      <c r="M138" s="229"/>
      <c r="N138" s="230"/>
      <c r="O138" s="230"/>
      <c r="P138" s="230"/>
      <c r="Q138" s="230"/>
      <c r="R138" s="230"/>
      <c r="S138" s="230"/>
      <c r="T138" s="23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2" t="s">
        <v>136</v>
      </c>
      <c r="AU138" s="232" t="s">
        <v>80</v>
      </c>
      <c r="AV138" s="13" t="s">
        <v>80</v>
      </c>
      <c r="AW138" s="13" t="s">
        <v>32</v>
      </c>
      <c r="AX138" s="13" t="s">
        <v>78</v>
      </c>
      <c r="AY138" s="232" t="s">
        <v>126</v>
      </c>
    </row>
    <row r="139" s="2" customFormat="1" ht="19.8" customHeight="1">
      <c r="A139" s="38"/>
      <c r="B139" s="39"/>
      <c r="C139" s="204" t="s">
        <v>273</v>
      </c>
      <c r="D139" s="204" t="s">
        <v>128</v>
      </c>
      <c r="E139" s="205" t="s">
        <v>400</v>
      </c>
      <c r="F139" s="206" t="s">
        <v>401</v>
      </c>
      <c r="G139" s="207" t="s">
        <v>131</v>
      </c>
      <c r="H139" s="208">
        <v>329.75999999999999</v>
      </c>
      <c r="I139" s="209"/>
      <c r="J139" s="210">
        <f>ROUND(I139*H139,2)</f>
        <v>0</v>
      </c>
      <c r="K139" s="206" t="s">
        <v>19</v>
      </c>
      <c r="L139" s="44"/>
      <c r="M139" s="211" t="s">
        <v>19</v>
      </c>
      <c r="N139" s="212" t="s">
        <v>41</v>
      </c>
      <c r="O139" s="84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402</v>
      </c>
      <c r="AT139" s="215" t="s">
        <v>128</v>
      </c>
      <c r="AU139" s="215" t="s">
        <v>80</v>
      </c>
      <c r="AY139" s="17" t="s">
        <v>126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78</v>
      </c>
      <c r="BK139" s="216">
        <f>ROUND(I139*H139,2)</f>
        <v>0</v>
      </c>
      <c r="BL139" s="17" t="s">
        <v>402</v>
      </c>
      <c r="BM139" s="215" t="s">
        <v>403</v>
      </c>
    </row>
    <row r="140" s="2" customFormat="1">
      <c r="A140" s="38"/>
      <c r="B140" s="39"/>
      <c r="C140" s="40"/>
      <c r="D140" s="217" t="s">
        <v>134</v>
      </c>
      <c r="E140" s="40"/>
      <c r="F140" s="218" t="s">
        <v>404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134</v>
      </c>
      <c r="AU140" s="17" t="s">
        <v>80</v>
      </c>
    </row>
    <row r="141" s="13" customFormat="1">
      <c r="A141" s="13"/>
      <c r="B141" s="222"/>
      <c r="C141" s="223"/>
      <c r="D141" s="217" t="s">
        <v>136</v>
      </c>
      <c r="E141" s="224" t="s">
        <v>19</v>
      </c>
      <c r="F141" s="225" t="s">
        <v>405</v>
      </c>
      <c r="G141" s="223"/>
      <c r="H141" s="226">
        <v>329.75999999999999</v>
      </c>
      <c r="I141" s="227"/>
      <c r="J141" s="223"/>
      <c r="K141" s="223"/>
      <c r="L141" s="228"/>
      <c r="M141" s="229"/>
      <c r="N141" s="230"/>
      <c r="O141" s="230"/>
      <c r="P141" s="230"/>
      <c r="Q141" s="230"/>
      <c r="R141" s="230"/>
      <c r="S141" s="230"/>
      <c r="T141" s="23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2" t="s">
        <v>136</v>
      </c>
      <c r="AU141" s="232" t="s">
        <v>80</v>
      </c>
      <c r="AV141" s="13" t="s">
        <v>80</v>
      </c>
      <c r="AW141" s="13" t="s">
        <v>32</v>
      </c>
      <c r="AX141" s="13" t="s">
        <v>78</v>
      </c>
      <c r="AY141" s="232" t="s">
        <v>126</v>
      </c>
    </row>
    <row r="142" s="2" customFormat="1">
      <c r="A142" s="38"/>
      <c r="B142" s="39"/>
      <c r="C142" s="204" t="s">
        <v>280</v>
      </c>
      <c r="D142" s="204" t="s">
        <v>128</v>
      </c>
      <c r="E142" s="205" t="s">
        <v>406</v>
      </c>
      <c r="F142" s="206" t="s">
        <v>407</v>
      </c>
      <c r="G142" s="207" t="s">
        <v>196</v>
      </c>
      <c r="H142" s="208">
        <v>2401</v>
      </c>
      <c r="I142" s="209"/>
      <c r="J142" s="210">
        <f>ROUND(I142*H142,2)</f>
        <v>0</v>
      </c>
      <c r="K142" s="206" t="s">
        <v>140</v>
      </c>
      <c r="L142" s="44"/>
      <c r="M142" s="211" t="s">
        <v>19</v>
      </c>
      <c r="N142" s="212" t="s">
        <v>41</v>
      </c>
      <c r="O142" s="84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132</v>
      </c>
      <c r="AT142" s="215" t="s">
        <v>128</v>
      </c>
      <c r="AU142" s="215" t="s">
        <v>80</v>
      </c>
      <c r="AY142" s="17" t="s">
        <v>126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78</v>
      </c>
      <c r="BK142" s="216">
        <f>ROUND(I142*H142,2)</f>
        <v>0</v>
      </c>
      <c r="BL142" s="17" t="s">
        <v>132</v>
      </c>
      <c r="BM142" s="215" t="s">
        <v>408</v>
      </c>
    </row>
    <row r="143" s="2" customFormat="1">
      <c r="A143" s="38"/>
      <c r="B143" s="39"/>
      <c r="C143" s="204" t="s">
        <v>285</v>
      </c>
      <c r="D143" s="204" t="s">
        <v>128</v>
      </c>
      <c r="E143" s="205" t="s">
        <v>409</v>
      </c>
      <c r="F143" s="206" t="s">
        <v>410</v>
      </c>
      <c r="G143" s="207" t="s">
        <v>196</v>
      </c>
      <c r="H143" s="208">
        <v>2401</v>
      </c>
      <c r="I143" s="209"/>
      <c r="J143" s="210">
        <f>ROUND(I143*H143,2)</f>
        <v>0</v>
      </c>
      <c r="K143" s="206" t="s">
        <v>140</v>
      </c>
      <c r="L143" s="44"/>
      <c r="M143" s="211" t="s">
        <v>19</v>
      </c>
      <c r="N143" s="212" t="s">
        <v>41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132</v>
      </c>
      <c r="AT143" s="215" t="s">
        <v>128</v>
      </c>
      <c r="AU143" s="215" t="s">
        <v>80</v>
      </c>
      <c r="AY143" s="17" t="s">
        <v>126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78</v>
      </c>
      <c r="BK143" s="216">
        <f>ROUND(I143*H143,2)</f>
        <v>0</v>
      </c>
      <c r="BL143" s="17" t="s">
        <v>132</v>
      </c>
      <c r="BM143" s="215" t="s">
        <v>411</v>
      </c>
    </row>
    <row r="144" s="2" customFormat="1" ht="14.4" customHeight="1">
      <c r="A144" s="38"/>
      <c r="B144" s="39"/>
      <c r="C144" s="244" t="s">
        <v>291</v>
      </c>
      <c r="D144" s="244" t="s">
        <v>238</v>
      </c>
      <c r="E144" s="245" t="s">
        <v>412</v>
      </c>
      <c r="F144" s="246" t="s">
        <v>413</v>
      </c>
      <c r="G144" s="247" t="s">
        <v>414</v>
      </c>
      <c r="H144" s="248">
        <v>36.015000000000001</v>
      </c>
      <c r="I144" s="249"/>
      <c r="J144" s="250">
        <f>ROUND(I144*H144,2)</f>
        <v>0</v>
      </c>
      <c r="K144" s="246" t="s">
        <v>140</v>
      </c>
      <c r="L144" s="251"/>
      <c r="M144" s="252" t="s">
        <v>19</v>
      </c>
      <c r="N144" s="253" t="s">
        <v>41</v>
      </c>
      <c r="O144" s="84"/>
      <c r="P144" s="213">
        <f>O144*H144</f>
        <v>0</v>
      </c>
      <c r="Q144" s="213">
        <v>0.001</v>
      </c>
      <c r="R144" s="213">
        <f>Q144*H144</f>
        <v>0.036014999999999998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175</v>
      </c>
      <c r="AT144" s="215" t="s">
        <v>238</v>
      </c>
      <c r="AU144" s="215" t="s">
        <v>80</v>
      </c>
      <c r="AY144" s="17" t="s">
        <v>126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78</v>
      </c>
      <c r="BK144" s="216">
        <f>ROUND(I144*H144,2)</f>
        <v>0</v>
      </c>
      <c r="BL144" s="17" t="s">
        <v>132</v>
      </c>
      <c r="BM144" s="215" t="s">
        <v>415</v>
      </c>
    </row>
    <row r="145" s="13" customFormat="1">
      <c r="A145" s="13"/>
      <c r="B145" s="222"/>
      <c r="C145" s="223"/>
      <c r="D145" s="217" t="s">
        <v>136</v>
      </c>
      <c r="E145" s="223"/>
      <c r="F145" s="225" t="s">
        <v>416</v>
      </c>
      <c r="G145" s="223"/>
      <c r="H145" s="226">
        <v>36.015000000000001</v>
      </c>
      <c r="I145" s="227"/>
      <c r="J145" s="223"/>
      <c r="K145" s="223"/>
      <c r="L145" s="228"/>
      <c r="M145" s="229"/>
      <c r="N145" s="230"/>
      <c r="O145" s="230"/>
      <c r="P145" s="230"/>
      <c r="Q145" s="230"/>
      <c r="R145" s="230"/>
      <c r="S145" s="230"/>
      <c r="T145" s="23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2" t="s">
        <v>136</v>
      </c>
      <c r="AU145" s="232" t="s">
        <v>80</v>
      </c>
      <c r="AV145" s="13" t="s">
        <v>80</v>
      </c>
      <c r="AW145" s="13" t="s">
        <v>4</v>
      </c>
      <c r="AX145" s="13" t="s">
        <v>78</v>
      </c>
      <c r="AY145" s="232" t="s">
        <v>126</v>
      </c>
    </row>
    <row r="146" s="2" customFormat="1" ht="14.4" customHeight="1">
      <c r="A146" s="38"/>
      <c r="B146" s="39"/>
      <c r="C146" s="204" t="s">
        <v>299</v>
      </c>
      <c r="D146" s="204" t="s">
        <v>128</v>
      </c>
      <c r="E146" s="205" t="s">
        <v>417</v>
      </c>
      <c r="F146" s="206" t="s">
        <v>418</v>
      </c>
      <c r="G146" s="207" t="s">
        <v>196</v>
      </c>
      <c r="H146" s="208">
        <v>1380.5</v>
      </c>
      <c r="I146" s="209"/>
      <c r="J146" s="210">
        <f>ROUND(I146*H146,2)</f>
        <v>0</v>
      </c>
      <c r="K146" s="206" t="s">
        <v>140</v>
      </c>
      <c r="L146" s="44"/>
      <c r="M146" s="211" t="s">
        <v>19</v>
      </c>
      <c r="N146" s="212" t="s">
        <v>41</v>
      </c>
      <c r="O146" s="84"/>
      <c r="P146" s="213">
        <f>O146*H146</f>
        <v>0</v>
      </c>
      <c r="Q146" s="213">
        <v>0</v>
      </c>
      <c r="R146" s="213">
        <f>Q146*H146</f>
        <v>0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132</v>
      </c>
      <c r="AT146" s="215" t="s">
        <v>128</v>
      </c>
      <c r="AU146" s="215" t="s">
        <v>80</v>
      </c>
      <c r="AY146" s="17" t="s">
        <v>126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78</v>
      </c>
      <c r="BK146" s="216">
        <f>ROUND(I146*H146,2)</f>
        <v>0</v>
      </c>
      <c r="BL146" s="17" t="s">
        <v>132</v>
      </c>
      <c r="BM146" s="215" t="s">
        <v>419</v>
      </c>
    </row>
    <row r="147" s="2" customFormat="1">
      <c r="A147" s="38"/>
      <c r="B147" s="39"/>
      <c r="C147" s="40"/>
      <c r="D147" s="217" t="s">
        <v>134</v>
      </c>
      <c r="E147" s="40"/>
      <c r="F147" s="218" t="s">
        <v>420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134</v>
      </c>
      <c r="AU147" s="17" t="s">
        <v>80</v>
      </c>
    </row>
    <row r="148" s="2" customFormat="1" ht="14.4" customHeight="1">
      <c r="A148" s="38"/>
      <c r="B148" s="39"/>
      <c r="C148" s="244" t="s">
        <v>421</v>
      </c>
      <c r="D148" s="244" t="s">
        <v>238</v>
      </c>
      <c r="E148" s="245" t="s">
        <v>422</v>
      </c>
      <c r="F148" s="246" t="s">
        <v>423</v>
      </c>
      <c r="G148" s="247" t="s">
        <v>196</v>
      </c>
      <c r="H148" s="248">
        <v>1656.5999999999999</v>
      </c>
      <c r="I148" s="249"/>
      <c r="J148" s="250">
        <f>ROUND(I148*H148,2)</f>
        <v>0</v>
      </c>
      <c r="K148" s="246" t="s">
        <v>140</v>
      </c>
      <c r="L148" s="251"/>
      <c r="M148" s="252" t="s">
        <v>19</v>
      </c>
      <c r="N148" s="253" t="s">
        <v>41</v>
      </c>
      <c r="O148" s="84"/>
      <c r="P148" s="213">
        <f>O148*H148</f>
        <v>0</v>
      </c>
      <c r="Q148" s="213">
        <v>0.00040000000000000002</v>
      </c>
      <c r="R148" s="213">
        <f>Q148*H148</f>
        <v>0.66264000000000001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175</v>
      </c>
      <c r="AT148" s="215" t="s">
        <v>238</v>
      </c>
      <c r="AU148" s="215" t="s">
        <v>80</v>
      </c>
      <c r="AY148" s="17" t="s">
        <v>126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78</v>
      </c>
      <c r="BK148" s="216">
        <f>ROUND(I148*H148,2)</f>
        <v>0</v>
      </c>
      <c r="BL148" s="17" t="s">
        <v>132</v>
      </c>
      <c r="BM148" s="215" t="s">
        <v>424</v>
      </c>
    </row>
    <row r="149" s="13" customFormat="1">
      <c r="A149" s="13"/>
      <c r="B149" s="222"/>
      <c r="C149" s="223"/>
      <c r="D149" s="217" t="s">
        <v>136</v>
      </c>
      <c r="E149" s="224" t="s">
        <v>19</v>
      </c>
      <c r="F149" s="225" t="s">
        <v>425</v>
      </c>
      <c r="G149" s="223"/>
      <c r="H149" s="226">
        <v>1656.5999999999999</v>
      </c>
      <c r="I149" s="227"/>
      <c r="J149" s="223"/>
      <c r="K149" s="223"/>
      <c r="L149" s="228"/>
      <c r="M149" s="229"/>
      <c r="N149" s="230"/>
      <c r="O149" s="230"/>
      <c r="P149" s="230"/>
      <c r="Q149" s="230"/>
      <c r="R149" s="230"/>
      <c r="S149" s="230"/>
      <c r="T149" s="23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2" t="s">
        <v>136</v>
      </c>
      <c r="AU149" s="232" t="s">
        <v>80</v>
      </c>
      <c r="AV149" s="13" t="s">
        <v>80</v>
      </c>
      <c r="AW149" s="13" t="s">
        <v>32</v>
      </c>
      <c r="AX149" s="13" t="s">
        <v>78</v>
      </c>
      <c r="AY149" s="232" t="s">
        <v>126</v>
      </c>
    </row>
    <row r="150" s="2" customFormat="1" ht="14.4" customHeight="1">
      <c r="A150" s="38"/>
      <c r="B150" s="39"/>
      <c r="C150" s="244" t="s">
        <v>426</v>
      </c>
      <c r="D150" s="244" t="s">
        <v>238</v>
      </c>
      <c r="E150" s="245" t="s">
        <v>427</v>
      </c>
      <c r="F150" s="246" t="s">
        <v>428</v>
      </c>
      <c r="G150" s="247" t="s">
        <v>313</v>
      </c>
      <c r="H150" s="248">
        <v>6795</v>
      </c>
      <c r="I150" s="249"/>
      <c r="J150" s="250">
        <f>ROUND(I150*H150,2)</f>
        <v>0</v>
      </c>
      <c r="K150" s="246" t="s">
        <v>140</v>
      </c>
      <c r="L150" s="251"/>
      <c r="M150" s="252" t="s">
        <v>19</v>
      </c>
      <c r="N150" s="253" t="s">
        <v>41</v>
      </c>
      <c r="O150" s="84"/>
      <c r="P150" s="213">
        <f>O150*H150</f>
        <v>0</v>
      </c>
      <c r="Q150" s="213">
        <v>3.0000000000000001E-05</v>
      </c>
      <c r="R150" s="213">
        <f>Q150*H150</f>
        <v>0.20385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175</v>
      </c>
      <c r="AT150" s="215" t="s">
        <v>238</v>
      </c>
      <c r="AU150" s="215" t="s">
        <v>80</v>
      </c>
      <c r="AY150" s="17" t="s">
        <v>126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78</v>
      </c>
      <c r="BK150" s="216">
        <f>ROUND(I150*H150,2)</f>
        <v>0</v>
      </c>
      <c r="BL150" s="17" t="s">
        <v>132</v>
      </c>
      <c r="BM150" s="215" t="s">
        <v>429</v>
      </c>
    </row>
    <row r="151" s="2" customFormat="1">
      <c r="A151" s="38"/>
      <c r="B151" s="39"/>
      <c r="C151" s="204" t="s">
        <v>430</v>
      </c>
      <c r="D151" s="204" t="s">
        <v>128</v>
      </c>
      <c r="E151" s="205" t="s">
        <v>431</v>
      </c>
      <c r="F151" s="206" t="s">
        <v>432</v>
      </c>
      <c r="G151" s="207" t="s">
        <v>313</v>
      </c>
      <c r="H151" s="208">
        <v>75</v>
      </c>
      <c r="I151" s="209"/>
      <c r="J151" s="210">
        <f>ROUND(I151*H151,2)</f>
        <v>0</v>
      </c>
      <c r="K151" s="206" t="s">
        <v>140</v>
      </c>
      <c r="L151" s="44"/>
      <c r="M151" s="211" t="s">
        <v>19</v>
      </c>
      <c r="N151" s="212" t="s">
        <v>41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132</v>
      </c>
      <c r="AT151" s="215" t="s">
        <v>128</v>
      </c>
      <c r="AU151" s="215" t="s">
        <v>80</v>
      </c>
      <c r="AY151" s="17" t="s">
        <v>126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78</v>
      </c>
      <c r="BK151" s="216">
        <f>ROUND(I151*H151,2)</f>
        <v>0</v>
      </c>
      <c r="BL151" s="17" t="s">
        <v>132</v>
      </c>
      <c r="BM151" s="215" t="s">
        <v>433</v>
      </c>
    </row>
    <row r="152" s="2" customFormat="1">
      <c r="A152" s="38"/>
      <c r="B152" s="39"/>
      <c r="C152" s="40"/>
      <c r="D152" s="217" t="s">
        <v>134</v>
      </c>
      <c r="E152" s="40"/>
      <c r="F152" s="218" t="s">
        <v>434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134</v>
      </c>
      <c r="AU152" s="17" t="s">
        <v>80</v>
      </c>
    </row>
    <row r="153" s="2" customFormat="1">
      <c r="A153" s="38"/>
      <c r="B153" s="39"/>
      <c r="C153" s="204" t="s">
        <v>435</v>
      </c>
      <c r="D153" s="204" t="s">
        <v>128</v>
      </c>
      <c r="E153" s="205" t="s">
        <v>436</v>
      </c>
      <c r="F153" s="206" t="s">
        <v>437</v>
      </c>
      <c r="G153" s="207" t="s">
        <v>313</v>
      </c>
      <c r="H153" s="208">
        <v>20</v>
      </c>
      <c r="I153" s="209"/>
      <c r="J153" s="210">
        <f>ROUND(I153*H153,2)</f>
        <v>0</v>
      </c>
      <c r="K153" s="206" t="s">
        <v>140</v>
      </c>
      <c r="L153" s="44"/>
      <c r="M153" s="211" t="s">
        <v>19</v>
      </c>
      <c r="N153" s="212" t="s">
        <v>41</v>
      </c>
      <c r="O153" s="84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132</v>
      </c>
      <c r="AT153" s="215" t="s">
        <v>128</v>
      </c>
      <c r="AU153" s="215" t="s">
        <v>80</v>
      </c>
      <c r="AY153" s="17" t="s">
        <v>126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78</v>
      </c>
      <c r="BK153" s="216">
        <f>ROUND(I153*H153,2)</f>
        <v>0</v>
      </c>
      <c r="BL153" s="17" t="s">
        <v>132</v>
      </c>
      <c r="BM153" s="215" t="s">
        <v>438</v>
      </c>
    </row>
    <row r="154" s="2" customFormat="1">
      <c r="A154" s="38"/>
      <c r="B154" s="39"/>
      <c r="C154" s="204" t="s">
        <v>439</v>
      </c>
      <c r="D154" s="204" t="s">
        <v>128</v>
      </c>
      <c r="E154" s="205" t="s">
        <v>440</v>
      </c>
      <c r="F154" s="206" t="s">
        <v>441</v>
      </c>
      <c r="G154" s="207" t="s">
        <v>313</v>
      </c>
      <c r="H154" s="208">
        <v>20</v>
      </c>
      <c r="I154" s="209"/>
      <c r="J154" s="210">
        <f>ROUND(I154*H154,2)</f>
        <v>0</v>
      </c>
      <c r="K154" s="206" t="s">
        <v>140</v>
      </c>
      <c r="L154" s="44"/>
      <c r="M154" s="211" t="s">
        <v>19</v>
      </c>
      <c r="N154" s="212" t="s">
        <v>41</v>
      </c>
      <c r="O154" s="84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132</v>
      </c>
      <c r="AT154" s="215" t="s">
        <v>128</v>
      </c>
      <c r="AU154" s="215" t="s">
        <v>80</v>
      </c>
      <c r="AY154" s="17" t="s">
        <v>126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78</v>
      </c>
      <c r="BK154" s="216">
        <f>ROUND(I154*H154,2)</f>
        <v>0</v>
      </c>
      <c r="BL154" s="17" t="s">
        <v>132</v>
      </c>
      <c r="BM154" s="215" t="s">
        <v>442</v>
      </c>
    </row>
    <row r="155" s="2" customFormat="1">
      <c r="A155" s="38"/>
      <c r="B155" s="39"/>
      <c r="C155" s="204" t="s">
        <v>443</v>
      </c>
      <c r="D155" s="204" t="s">
        <v>128</v>
      </c>
      <c r="E155" s="205" t="s">
        <v>444</v>
      </c>
      <c r="F155" s="206" t="s">
        <v>445</v>
      </c>
      <c r="G155" s="207" t="s">
        <v>196</v>
      </c>
      <c r="H155" s="208">
        <v>1380.5</v>
      </c>
      <c r="I155" s="209"/>
      <c r="J155" s="210">
        <f>ROUND(I155*H155,2)</f>
        <v>0</v>
      </c>
      <c r="K155" s="206" t="s">
        <v>140</v>
      </c>
      <c r="L155" s="44"/>
      <c r="M155" s="211" t="s">
        <v>19</v>
      </c>
      <c r="N155" s="212" t="s">
        <v>41</v>
      </c>
      <c r="O155" s="84"/>
      <c r="P155" s="213">
        <f>O155*H155</f>
        <v>0</v>
      </c>
      <c r="Q155" s="213">
        <v>0.00035</v>
      </c>
      <c r="R155" s="213">
        <f>Q155*H155</f>
        <v>0.48317500000000002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132</v>
      </c>
      <c r="AT155" s="215" t="s">
        <v>128</v>
      </c>
      <c r="AU155" s="215" t="s">
        <v>80</v>
      </c>
      <c r="AY155" s="17" t="s">
        <v>126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78</v>
      </c>
      <c r="BK155" s="216">
        <f>ROUND(I155*H155,2)</f>
        <v>0</v>
      </c>
      <c r="BL155" s="17" t="s">
        <v>132</v>
      </c>
      <c r="BM155" s="215" t="s">
        <v>446</v>
      </c>
    </row>
    <row r="156" s="2" customFormat="1" ht="14.4" customHeight="1">
      <c r="A156" s="38"/>
      <c r="B156" s="39"/>
      <c r="C156" s="244" t="s">
        <v>447</v>
      </c>
      <c r="D156" s="244" t="s">
        <v>238</v>
      </c>
      <c r="E156" s="245" t="s">
        <v>448</v>
      </c>
      <c r="F156" s="246" t="s">
        <v>449</v>
      </c>
      <c r="G156" s="247" t="s">
        <v>313</v>
      </c>
      <c r="H156" s="248">
        <v>1018</v>
      </c>
      <c r="I156" s="249"/>
      <c r="J156" s="250">
        <f>ROUND(I156*H156,2)</f>
        <v>0</v>
      </c>
      <c r="K156" s="246" t="s">
        <v>19</v>
      </c>
      <c r="L156" s="251"/>
      <c r="M156" s="252" t="s">
        <v>19</v>
      </c>
      <c r="N156" s="253" t="s">
        <v>41</v>
      </c>
      <c r="O156" s="84"/>
      <c r="P156" s="213">
        <f>O156*H156</f>
        <v>0</v>
      </c>
      <c r="Q156" s="213">
        <v>0.0030000000000000001</v>
      </c>
      <c r="R156" s="213">
        <f>Q156*H156</f>
        <v>3.0540000000000003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175</v>
      </c>
      <c r="AT156" s="215" t="s">
        <v>238</v>
      </c>
      <c r="AU156" s="215" t="s">
        <v>80</v>
      </c>
      <c r="AY156" s="17" t="s">
        <v>126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78</v>
      </c>
      <c r="BK156" s="216">
        <f>ROUND(I156*H156,2)</f>
        <v>0</v>
      </c>
      <c r="BL156" s="17" t="s">
        <v>132</v>
      </c>
      <c r="BM156" s="215" t="s">
        <v>450</v>
      </c>
    </row>
    <row r="157" s="13" customFormat="1">
      <c r="A157" s="13"/>
      <c r="B157" s="222"/>
      <c r="C157" s="223"/>
      <c r="D157" s="217" t="s">
        <v>136</v>
      </c>
      <c r="E157" s="224" t="s">
        <v>19</v>
      </c>
      <c r="F157" s="225" t="s">
        <v>451</v>
      </c>
      <c r="G157" s="223"/>
      <c r="H157" s="226">
        <v>1018</v>
      </c>
      <c r="I157" s="227"/>
      <c r="J157" s="223"/>
      <c r="K157" s="223"/>
      <c r="L157" s="228"/>
      <c r="M157" s="229"/>
      <c r="N157" s="230"/>
      <c r="O157" s="230"/>
      <c r="P157" s="230"/>
      <c r="Q157" s="230"/>
      <c r="R157" s="230"/>
      <c r="S157" s="230"/>
      <c r="T157" s="23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2" t="s">
        <v>136</v>
      </c>
      <c r="AU157" s="232" t="s">
        <v>80</v>
      </c>
      <c r="AV157" s="13" t="s">
        <v>80</v>
      </c>
      <c r="AW157" s="13" t="s">
        <v>32</v>
      </c>
      <c r="AX157" s="13" t="s">
        <v>78</v>
      </c>
      <c r="AY157" s="232" t="s">
        <v>126</v>
      </c>
    </row>
    <row r="158" s="2" customFormat="1">
      <c r="A158" s="38"/>
      <c r="B158" s="39"/>
      <c r="C158" s="204" t="s">
        <v>452</v>
      </c>
      <c r="D158" s="204" t="s">
        <v>128</v>
      </c>
      <c r="E158" s="205" t="s">
        <v>453</v>
      </c>
      <c r="F158" s="206" t="s">
        <v>454</v>
      </c>
      <c r="G158" s="207" t="s">
        <v>313</v>
      </c>
      <c r="H158" s="208">
        <v>75</v>
      </c>
      <c r="I158" s="209"/>
      <c r="J158" s="210">
        <f>ROUND(I158*H158,2)</f>
        <v>0</v>
      </c>
      <c r="K158" s="206" t="s">
        <v>140</v>
      </c>
      <c r="L158" s="44"/>
      <c r="M158" s="211" t="s">
        <v>19</v>
      </c>
      <c r="N158" s="212" t="s">
        <v>41</v>
      </c>
      <c r="O158" s="84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5" t="s">
        <v>132</v>
      </c>
      <c r="AT158" s="215" t="s">
        <v>128</v>
      </c>
      <c r="AU158" s="215" t="s">
        <v>80</v>
      </c>
      <c r="AY158" s="17" t="s">
        <v>126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78</v>
      </c>
      <c r="BK158" s="216">
        <f>ROUND(I158*H158,2)</f>
        <v>0</v>
      </c>
      <c r="BL158" s="17" t="s">
        <v>132</v>
      </c>
      <c r="BM158" s="215" t="s">
        <v>455</v>
      </c>
    </row>
    <row r="159" s="2" customFormat="1">
      <c r="A159" s="38"/>
      <c r="B159" s="39"/>
      <c r="C159" s="40"/>
      <c r="D159" s="217" t="s">
        <v>134</v>
      </c>
      <c r="E159" s="40"/>
      <c r="F159" s="218" t="s">
        <v>456</v>
      </c>
      <c r="G159" s="40"/>
      <c r="H159" s="40"/>
      <c r="I159" s="219"/>
      <c r="J159" s="40"/>
      <c r="K159" s="40"/>
      <c r="L159" s="44"/>
      <c r="M159" s="220"/>
      <c r="N159" s="22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134</v>
      </c>
      <c r="AU159" s="17" t="s">
        <v>80</v>
      </c>
    </row>
    <row r="160" s="2" customFormat="1" ht="14.4" customHeight="1">
      <c r="A160" s="38"/>
      <c r="B160" s="39"/>
      <c r="C160" s="244" t="s">
        <v>457</v>
      </c>
      <c r="D160" s="244" t="s">
        <v>238</v>
      </c>
      <c r="E160" s="245" t="s">
        <v>458</v>
      </c>
      <c r="F160" s="246" t="s">
        <v>459</v>
      </c>
      <c r="G160" s="247" t="s">
        <v>313</v>
      </c>
      <c r="H160" s="248">
        <v>75</v>
      </c>
      <c r="I160" s="249"/>
      <c r="J160" s="250">
        <f>ROUND(I160*H160,2)</f>
        <v>0</v>
      </c>
      <c r="K160" s="246" t="s">
        <v>19</v>
      </c>
      <c r="L160" s="251"/>
      <c r="M160" s="252" t="s">
        <v>19</v>
      </c>
      <c r="N160" s="253" t="s">
        <v>41</v>
      </c>
      <c r="O160" s="84"/>
      <c r="P160" s="213">
        <f>O160*H160</f>
        <v>0</v>
      </c>
      <c r="Q160" s="213">
        <v>0.01</v>
      </c>
      <c r="R160" s="213">
        <f>Q160*H160</f>
        <v>0.75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175</v>
      </c>
      <c r="AT160" s="215" t="s">
        <v>238</v>
      </c>
      <c r="AU160" s="215" t="s">
        <v>80</v>
      </c>
      <c r="AY160" s="17" t="s">
        <v>126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78</v>
      </c>
      <c r="BK160" s="216">
        <f>ROUND(I160*H160,2)</f>
        <v>0</v>
      </c>
      <c r="BL160" s="17" t="s">
        <v>132</v>
      </c>
      <c r="BM160" s="215" t="s">
        <v>460</v>
      </c>
    </row>
    <row r="161" s="2" customFormat="1" ht="14.4" customHeight="1">
      <c r="A161" s="38"/>
      <c r="B161" s="39"/>
      <c r="C161" s="244" t="s">
        <v>461</v>
      </c>
      <c r="D161" s="244" t="s">
        <v>238</v>
      </c>
      <c r="E161" s="245" t="s">
        <v>462</v>
      </c>
      <c r="F161" s="246" t="s">
        <v>463</v>
      </c>
      <c r="G161" s="247" t="s">
        <v>313</v>
      </c>
      <c r="H161" s="248">
        <v>225</v>
      </c>
      <c r="I161" s="249"/>
      <c r="J161" s="250">
        <f>ROUND(I161*H161,2)</f>
        <v>0</v>
      </c>
      <c r="K161" s="246" t="s">
        <v>140</v>
      </c>
      <c r="L161" s="251"/>
      <c r="M161" s="252" t="s">
        <v>19</v>
      </c>
      <c r="N161" s="253" t="s">
        <v>41</v>
      </c>
      <c r="O161" s="84"/>
      <c r="P161" s="213">
        <f>O161*H161</f>
        <v>0</v>
      </c>
      <c r="Q161" s="213">
        <v>0.0070899999999999999</v>
      </c>
      <c r="R161" s="213">
        <f>Q161*H161</f>
        <v>1.5952500000000001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175</v>
      </c>
      <c r="AT161" s="215" t="s">
        <v>238</v>
      </c>
      <c r="AU161" s="215" t="s">
        <v>80</v>
      </c>
      <c r="AY161" s="17" t="s">
        <v>126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78</v>
      </c>
      <c r="BK161" s="216">
        <f>ROUND(I161*H161,2)</f>
        <v>0</v>
      </c>
      <c r="BL161" s="17" t="s">
        <v>132</v>
      </c>
      <c r="BM161" s="215" t="s">
        <v>464</v>
      </c>
    </row>
    <row r="162" s="13" customFormat="1">
      <c r="A162" s="13"/>
      <c r="B162" s="222"/>
      <c r="C162" s="223"/>
      <c r="D162" s="217" t="s">
        <v>136</v>
      </c>
      <c r="E162" s="224" t="s">
        <v>19</v>
      </c>
      <c r="F162" s="225" t="s">
        <v>465</v>
      </c>
      <c r="G162" s="223"/>
      <c r="H162" s="226">
        <v>225</v>
      </c>
      <c r="I162" s="227"/>
      <c r="J162" s="223"/>
      <c r="K162" s="223"/>
      <c r="L162" s="228"/>
      <c r="M162" s="229"/>
      <c r="N162" s="230"/>
      <c r="O162" s="230"/>
      <c r="P162" s="230"/>
      <c r="Q162" s="230"/>
      <c r="R162" s="230"/>
      <c r="S162" s="230"/>
      <c r="T162" s="23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2" t="s">
        <v>136</v>
      </c>
      <c r="AU162" s="232" t="s">
        <v>80</v>
      </c>
      <c r="AV162" s="13" t="s">
        <v>80</v>
      </c>
      <c r="AW162" s="13" t="s">
        <v>32</v>
      </c>
      <c r="AX162" s="13" t="s">
        <v>78</v>
      </c>
      <c r="AY162" s="232" t="s">
        <v>126</v>
      </c>
    </row>
    <row r="163" s="2" customFormat="1" ht="14.4" customHeight="1">
      <c r="A163" s="38"/>
      <c r="B163" s="39"/>
      <c r="C163" s="204" t="s">
        <v>466</v>
      </c>
      <c r="D163" s="204" t="s">
        <v>128</v>
      </c>
      <c r="E163" s="205" t="s">
        <v>467</v>
      </c>
      <c r="F163" s="206" t="s">
        <v>468</v>
      </c>
      <c r="G163" s="207" t="s">
        <v>313</v>
      </c>
      <c r="H163" s="208">
        <v>75</v>
      </c>
      <c r="I163" s="209"/>
      <c r="J163" s="210">
        <f>ROUND(I163*H163,2)</f>
        <v>0</v>
      </c>
      <c r="K163" s="206" t="s">
        <v>140</v>
      </c>
      <c r="L163" s="44"/>
      <c r="M163" s="211" t="s">
        <v>19</v>
      </c>
      <c r="N163" s="212" t="s">
        <v>41</v>
      </c>
      <c r="O163" s="84"/>
      <c r="P163" s="213">
        <f>O163*H163</f>
        <v>0</v>
      </c>
      <c r="Q163" s="213">
        <v>6.0000000000000002E-05</v>
      </c>
      <c r="R163" s="213">
        <f>Q163*H163</f>
        <v>0.0045000000000000005</v>
      </c>
      <c r="S163" s="213">
        <v>0</v>
      </c>
      <c r="T163" s="21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5" t="s">
        <v>132</v>
      </c>
      <c r="AT163" s="215" t="s">
        <v>128</v>
      </c>
      <c r="AU163" s="215" t="s">
        <v>80</v>
      </c>
      <c r="AY163" s="17" t="s">
        <v>126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78</v>
      </c>
      <c r="BK163" s="216">
        <f>ROUND(I163*H163,2)</f>
        <v>0</v>
      </c>
      <c r="BL163" s="17" t="s">
        <v>132</v>
      </c>
      <c r="BM163" s="215" t="s">
        <v>469</v>
      </c>
    </row>
    <row r="164" s="2" customFormat="1" ht="14.4" customHeight="1">
      <c r="A164" s="38"/>
      <c r="B164" s="39"/>
      <c r="C164" s="204" t="s">
        <v>470</v>
      </c>
      <c r="D164" s="204" t="s">
        <v>128</v>
      </c>
      <c r="E164" s="205" t="s">
        <v>471</v>
      </c>
      <c r="F164" s="206" t="s">
        <v>472</v>
      </c>
      <c r="G164" s="207" t="s">
        <v>196</v>
      </c>
      <c r="H164" s="208">
        <v>90</v>
      </c>
      <c r="I164" s="209"/>
      <c r="J164" s="210">
        <f>ROUND(I164*H164,2)</f>
        <v>0</v>
      </c>
      <c r="K164" s="206" t="s">
        <v>140</v>
      </c>
      <c r="L164" s="44"/>
      <c r="M164" s="211" t="s">
        <v>19</v>
      </c>
      <c r="N164" s="212" t="s">
        <v>41</v>
      </c>
      <c r="O164" s="84"/>
      <c r="P164" s="213">
        <f>O164*H164</f>
        <v>0</v>
      </c>
      <c r="Q164" s="213">
        <v>3.0000000000000001E-05</v>
      </c>
      <c r="R164" s="213">
        <f>Q164*H164</f>
        <v>0.0027000000000000001</v>
      </c>
      <c r="S164" s="213">
        <v>0</v>
      </c>
      <c r="T164" s="21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5" t="s">
        <v>132</v>
      </c>
      <c r="AT164" s="215" t="s">
        <v>128</v>
      </c>
      <c r="AU164" s="215" t="s">
        <v>80</v>
      </c>
      <c r="AY164" s="17" t="s">
        <v>126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78</v>
      </c>
      <c r="BK164" s="216">
        <f>ROUND(I164*H164,2)</f>
        <v>0</v>
      </c>
      <c r="BL164" s="17" t="s">
        <v>132</v>
      </c>
      <c r="BM164" s="215" t="s">
        <v>473</v>
      </c>
    </row>
    <row r="165" s="13" customFormat="1">
      <c r="A165" s="13"/>
      <c r="B165" s="222"/>
      <c r="C165" s="223"/>
      <c r="D165" s="217" t="s">
        <v>136</v>
      </c>
      <c r="E165" s="224" t="s">
        <v>19</v>
      </c>
      <c r="F165" s="225" t="s">
        <v>474</v>
      </c>
      <c r="G165" s="223"/>
      <c r="H165" s="226">
        <v>90</v>
      </c>
      <c r="I165" s="227"/>
      <c r="J165" s="223"/>
      <c r="K165" s="223"/>
      <c r="L165" s="228"/>
      <c r="M165" s="229"/>
      <c r="N165" s="230"/>
      <c r="O165" s="230"/>
      <c r="P165" s="230"/>
      <c r="Q165" s="230"/>
      <c r="R165" s="230"/>
      <c r="S165" s="230"/>
      <c r="T165" s="23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2" t="s">
        <v>136</v>
      </c>
      <c r="AU165" s="232" t="s">
        <v>80</v>
      </c>
      <c r="AV165" s="13" t="s">
        <v>80</v>
      </c>
      <c r="AW165" s="13" t="s">
        <v>32</v>
      </c>
      <c r="AX165" s="13" t="s">
        <v>78</v>
      </c>
      <c r="AY165" s="232" t="s">
        <v>126</v>
      </c>
    </row>
    <row r="166" s="2" customFormat="1" ht="14.4" customHeight="1">
      <c r="A166" s="38"/>
      <c r="B166" s="39"/>
      <c r="C166" s="244" t="s">
        <v>475</v>
      </c>
      <c r="D166" s="244" t="s">
        <v>238</v>
      </c>
      <c r="E166" s="245" t="s">
        <v>476</v>
      </c>
      <c r="F166" s="246" t="s">
        <v>477</v>
      </c>
      <c r="G166" s="247" t="s">
        <v>478</v>
      </c>
      <c r="H166" s="248">
        <v>112.5</v>
      </c>
      <c r="I166" s="249"/>
      <c r="J166" s="250">
        <f>ROUND(I166*H166,2)</f>
        <v>0</v>
      </c>
      <c r="K166" s="246" t="s">
        <v>19</v>
      </c>
      <c r="L166" s="251"/>
      <c r="M166" s="252" t="s">
        <v>19</v>
      </c>
      <c r="N166" s="253" t="s">
        <v>41</v>
      </c>
      <c r="O166" s="84"/>
      <c r="P166" s="213">
        <f>O166*H166</f>
        <v>0</v>
      </c>
      <c r="Q166" s="213">
        <v>0.0015</v>
      </c>
      <c r="R166" s="213">
        <f>Q166*H166</f>
        <v>0.16875000000000001</v>
      </c>
      <c r="S166" s="213">
        <v>0</v>
      </c>
      <c r="T166" s="21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175</v>
      </c>
      <c r="AT166" s="215" t="s">
        <v>238</v>
      </c>
      <c r="AU166" s="215" t="s">
        <v>80</v>
      </c>
      <c r="AY166" s="17" t="s">
        <v>126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78</v>
      </c>
      <c r="BK166" s="216">
        <f>ROUND(I166*H166,2)</f>
        <v>0</v>
      </c>
      <c r="BL166" s="17" t="s">
        <v>132</v>
      </c>
      <c r="BM166" s="215" t="s">
        <v>479</v>
      </c>
    </row>
    <row r="167" s="2" customFormat="1">
      <c r="A167" s="38"/>
      <c r="B167" s="39"/>
      <c r="C167" s="40"/>
      <c r="D167" s="217" t="s">
        <v>134</v>
      </c>
      <c r="E167" s="40"/>
      <c r="F167" s="218" t="s">
        <v>480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134</v>
      </c>
      <c r="AU167" s="17" t="s">
        <v>80</v>
      </c>
    </row>
    <row r="168" s="13" customFormat="1">
      <c r="A168" s="13"/>
      <c r="B168" s="222"/>
      <c r="C168" s="223"/>
      <c r="D168" s="217" t="s">
        <v>136</v>
      </c>
      <c r="E168" s="224" t="s">
        <v>19</v>
      </c>
      <c r="F168" s="225" t="s">
        <v>481</v>
      </c>
      <c r="G168" s="223"/>
      <c r="H168" s="226">
        <v>112.5</v>
      </c>
      <c r="I168" s="227"/>
      <c r="J168" s="223"/>
      <c r="K168" s="223"/>
      <c r="L168" s="228"/>
      <c r="M168" s="229"/>
      <c r="N168" s="230"/>
      <c r="O168" s="230"/>
      <c r="P168" s="230"/>
      <c r="Q168" s="230"/>
      <c r="R168" s="230"/>
      <c r="S168" s="230"/>
      <c r="T168" s="23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2" t="s">
        <v>136</v>
      </c>
      <c r="AU168" s="232" t="s">
        <v>80</v>
      </c>
      <c r="AV168" s="13" t="s">
        <v>80</v>
      </c>
      <c r="AW168" s="13" t="s">
        <v>32</v>
      </c>
      <c r="AX168" s="13" t="s">
        <v>78</v>
      </c>
      <c r="AY168" s="232" t="s">
        <v>126</v>
      </c>
    </row>
    <row r="169" s="2" customFormat="1" ht="14.4" customHeight="1">
      <c r="A169" s="38"/>
      <c r="B169" s="39"/>
      <c r="C169" s="244" t="s">
        <v>482</v>
      </c>
      <c r="D169" s="244" t="s">
        <v>238</v>
      </c>
      <c r="E169" s="245" t="s">
        <v>483</v>
      </c>
      <c r="F169" s="246" t="s">
        <v>484</v>
      </c>
      <c r="G169" s="247" t="s">
        <v>196</v>
      </c>
      <c r="H169" s="248">
        <v>90</v>
      </c>
      <c r="I169" s="249"/>
      <c r="J169" s="250">
        <f>ROUND(I169*H169,2)</f>
        <v>0</v>
      </c>
      <c r="K169" s="246" t="s">
        <v>140</v>
      </c>
      <c r="L169" s="251"/>
      <c r="M169" s="252" t="s">
        <v>19</v>
      </c>
      <c r="N169" s="253" t="s">
        <v>41</v>
      </c>
      <c r="O169" s="84"/>
      <c r="P169" s="213">
        <f>O169*H169</f>
        <v>0</v>
      </c>
      <c r="Q169" s="213">
        <v>0.00050000000000000001</v>
      </c>
      <c r="R169" s="213">
        <f>Q169*H169</f>
        <v>0.044999999999999998</v>
      </c>
      <c r="S169" s="213">
        <v>0</v>
      </c>
      <c r="T169" s="21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175</v>
      </c>
      <c r="AT169" s="215" t="s">
        <v>238</v>
      </c>
      <c r="AU169" s="215" t="s">
        <v>80</v>
      </c>
      <c r="AY169" s="17" t="s">
        <v>126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78</v>
      </c>
      <c r="BK169" s="216">
        <f>ROUND(I169*H169,2)</f>
        <v>0</v>
      </c>
      <c r="BL169" s="17" t="s">
        <v>132</v>
      </c>
      <c r="BM169" s="215" t="s">
        <v>485</v>
      </c>
    </row>
    <row r="170" s="13" customFormat="1">
      <c r="A170" s="13"/>
      <c r="B170" s="222"/>
      <c r="C170" s="223"/>
      <c r="D170" s="217" t="s">
        <v>136</v>
      </c>
      <c r="E170" s="224" t="s">
        <v>19</v>
      </c>
      <c r="F170" s="225" t="s">
        <v>474</v>
      </c>
      <c r="G170" s="223"/>
      <c r="H170" s="226">
        <v>90</v>
      </c>
      <c r="I170" s="227"/>
      <c r="J170" s="223"/>
      <c r="K170" s="223"/>
      <c r="L170" s="228"/>
      <c r="M170" s="229"/>
      <c r="N170" s="230"/>
      <c r="O170" s="230"/>
      <c r="P170" s="230"/>
      <c r="Q170" s="230"/>
      <c r="R170" s="230"/>
      <c r="S170" s="230"/>
      <c r="T170" s="23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2" t="s">
        <v>136</v>
      </c>
      <c r="AU170" s="232" t="s">
        <v>80</v>
      </c>
      <c r="AV170" s="13" t="s">
        <v>80</v>
      </c>
      <c r="AW170" s="13" t="s">
        <v>32</v>
      </c>
      <c r="AX170" s="13" t="s">
        <v>78</v>
      </c>
      <c r="AY170" s="232" t="s">
        <v>126</v>
      </c>
    </row>
    <row r="171" s="2" customFormat="1" ht="14.4" customHeight="1">
      <c r="A171" s="38"/>
      <c r="B171" s="39"/>
      <c r="C171" s="204" t="s">
        <v>486</v>
      </c>
      <c r="D171" s="204" t="s">
        <v>128</v>
      </c>
      <c r="E171" s="205" t="s">
        <v>487</v>
      </c>
      <c r="F171" s="206" t="s">
        <v>488</v>
      </c>
      <c r="G171" s="207" t="s">
        <v>313</v>
      </c>
      <c r="H171" s="208">
        <v>1984.4000000000001</v>
      </c>
      <c r="I171" s="209"/>
      <c r="J171" s="210">
        <f>ROUND(I171*H171,2)</f>
        <v>0</v>
      </c>
      <c r="K171" s="206" t="s">
        <v>140</v>
      </c>
      <c r="L171" s="44"/>
      <c r="M171" s="211" t="s">
        <v>19</v>
      </c>
      <c r="N171" s="212" t="s">
        <v>41</v>
      </c>
      <c r="O171" s="84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5" t="s">
        <v>132</v>
      </c>
      <c r="AT171" s="215" t="s">
        <v>128</v>
      </c>
      <c r="AU171" s="215" t="s">
        <v>80</v>
      </c>
      <c r="AY171" s="17" t="s">
        <v>126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7" t="s">
        <v>78</v>
      </c>
      <c r="BK171" s="216">
        <f>ROUND(I171*H171,2)</f>
        <v>0</v>
      </c>
      <c r="BL171" s="17" t="s">
        <v>132</v>
      </c>
      <c r="BM171" s="215" t="s">
        <v>489</v>
      </c>
    </row>
    <row r="172" s="13" customFormat="1">
      <c r="A172" s="13"/>
      <c r="B172" s="222"/>
      <c r="C172" s="223"/>
      <c r="D172" s="217" t="s">
        <v>136</v>
      </c>
      <c r="E172" s="224" t="s">
        <v>19</v>
      </c>
      <c r="F172" s="225" t="s">
        <v>490</v>
      </c>
      <c r="G172" s="223"/>
      <c r="H172" s="226">
        <v>1240</v>
      </c>
      <c r="I172" s="227"/>
      <c r="J172" s="223"/>
      <c r="K172" s="223"/>
      <c r="L172" s="228"/>
      <c r="M172" s="229"/>
      <c r="N172" s="230"/>
      <c r="O172" s="230"/>
      <c r="P172" s="230"/>
      <c r="Q172" s="230"/>
      <c r="R172" s="230"/>
      <c r="S172" s="230"/>
      <c r="T172" s="23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2" t="s">
        <v>136</v>
      </c>
      <c r="AU172" s="232" t="s">
        <v>80</v>
      </c>
      <c r="AV172" s="13" t="s">
        <v>80</v>
      </c>
      <c r="AW172" s="13" t="s">
        <v>32</v>
      </c>
      <c r="AX172" s="13" t="s">
        <v>70</v>
      </c>
      <c r="AY172" s="232" t="s">
        <v>126</v>
      </c>
    </row>
    <row r="173" s="13" customFormat="1">
      <c r="A173" s="13"/>
      <c r="B173" s="222"/>
      <c r="C173" s="223"/>
      <c r="D173" s="217" t="s">
        <v>136</v>
      </c>
      <c r="E173" s="224" t="s">
        <v>19</v>
      </c>
      <c r="F173" s="225" t="s">
        <v>491</v>
      </c>
      <c r="G173" s="223"/>
      <c r="H173" s="226">
        <v>744.39999999999998</v>
      </c>
      <c r="I173" s="227"/>
      <c r="J173" s="223"/>
      <c r="K173" s="223"/>
      <c r="L173" s="228"/>
      <c r="M173" s="229"/>
      <c r="N173" s="230"/>
      <c r="O173" s="230"/>
      <c r="P173" s="230"/>
      <c r="Q173" s="230"/>
      <c r="R173" s="230"/>
      <c r="S173" s="230"/>
      <c r="T173" s="23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2" t="s">
        <v>136</v>
      </c>
      <c r="AU173" s="232" t="s">
        <v>80</v>
      </c>
      <c r="AV173" s="13" t="s">
        <v>80</v>
      </c>
      <c r="AW173" s="13" t="s">
        <v>32</v>
      </c>
      <c r="AX173" s="13" t="s">
        <v>70</v>
      </c>
      <c r="AY173" s="232" t="s">
        <v>126</v>
      </c>
    </row>
    <row r="174" s="14" customFormat="1">
      <c r="A174" s="14"/>
      <c r="B174" s="233"/>
      <c r="C174" s="234"/>
      <c r="D174" s="217" t="s">
        <v>136</v>
      </c>
      <c r="E174" s="235" t="s">
        <v>19</v>
      </c>
      <c r="F174" s="236" t="s">
        <v>148</v>
      </c>
      <c r="G174" s="234"/>
      <c r="H174" s="237">
        <v>1984.4000000000001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3" t="s">
        <v>136</v>
      </c>
      <c r="AU174" s="243" t="s">
        <v>80</v>
      </c>
      <c r="AV174" s="14" t="s">
        <v>132</v>
      </c>
      <c r="AW174" s="14" t="s">
        <v>32</v>
      </c>
      <c r="AX174" s="14" t="s">
        <v>78</v>
      </c>
      <c r="AY174" s="243" t="s">
        <v>126</v>
      </c>
    </row>
    <row r="175" s="2" customFormat="1" ht="19.8" customHeight="1">
      <c r="A175" s="38"/>
      <c r="B175" s="39"/>
      <c r="C175" s="204" t="s">
        <v>492</v>
      </c>
      <c r="D175" s="204" t="s">
        <v>128</v>
      </c>
      <c r="E175" s="205" t="s">
        <v>493</v>
      </c>
      <c r="F175" s="206" t="s">
        <v>494</v>
      </c>
      <c r="G175" s="207" t="s">
        <v>313</v>
      </c>
      <c r="H175" s="208">
        <v>64</v>
      </c>
      <c r="I175" s="209"/>
      <c r="J175" s="210">
        <f>ROUND(I175*H175,2)</f>
        <v>0</v>
      </c>
      <c r="K175" s="206" t="s">
        <v>140</v>
      </c>
      <c r="L175" s="44"/>
      <c r="M175" s="211" t="s">
        <v>19</v>
      </c>
      <c r="N175" s="212" t="s">
        <v>41</v>
      </c>
      <c r="O175" s="84"/>
      <c r="P175" s="213">
        <f>O175*H175</f>
        <v>0</v>
      </c>
      <c r="Q175" s="213">
        <v>0.0020799999999999998</v>
      </c>
      <c r="R175" s="213">
        <f>Q175*H175</f>
        <v>0.13311999999999999</v>
      </c>
      <c r="S175" s="213">
        <v>0</v>
      </c>
      <c r="T175" s="21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5" t="s">
        <v>132</v>
      </c>
      <c r="AT175" s="215" t="s">
        <v>128</v>
      </c>
      <c r="AU175" s="215" t="s">
        <v>80</v>
      </c>
      <c r="AY175" s="17" t="s">
        <v>126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78</v>
      </c>
      <c r="BK175" s="216">
        <f>ROUND(I175*H175,2)</f>
        <v>0</v>
      </c>
      <c r="BL175" s="17" t="s">
        <v>132</v>
      </c>
      <c r="BM175" s="215" t="s">
        <v>495</v>
      </c>
    </row>
    <row r="176" s="2" customFormat="1">
      <c r="A176" s="38"/>
      <c r="B176" s="39"/>
      <c r="C176" s="40"/>
      <c r="D176" s="217" t="s">
        <v>134</v>
      </c>
      <c r="E176" s="40"/>
      <c r="F176" s="218" t="s">
        <v>496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134</v>
      </c>
      <c r="AU176" s="17" t="s">
        <v>80</v>
      </c>
    </row>
    <row r="177" s="2" customFormat="1">
      <c r="A177" s="38"/>
      <c r="B177" s="39"/>
      <c r="C177" s="204" t="s">
        <v>497</v>
      </c>
      <c r="D177" s="204" t="s">
        <v>128</v>
      </c>
      <c r="E177" s="205" t="s">
        <v>498</v>
      </c>
      <c r="F177" s="206" t="s">
        <v>499</v>
      </c>
      <c r="G177" s="207" t="s">
        <v>478</v>
      </c>
      <c r="H177" s="208">
        <v>64</v>
      </c>
      <c r="I177" s="209"/>
      <c r="J177" s="210">
        <f>ROUND(I177*H177,2)</f>
        <v>0</v>
      </c>
      <c r="K177" s="206" t="s">
        <v>140</v>
      </c>
      <c r="L177" s="44"/>
      <c r="M177" s="211" t="s">
        <v>19</v>
      </c>
      <c r="N177" s="212" t="s">
        <v>41</v>
      </c>
      <c r="O177" s="84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5" t="s">
        <v>132</v>
      </c>
      <c r="AT177" s="215" t="s">
        <v>128</v>
      </c>
      <c r="AU177" s="215" t="s">
        <v>80</v>
      </c>
      <c r="AY177" s="17" t="s">
        <v>126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78</v>
      </c>
      <c r="BK177" s="216">
        <f>ROUND(I177*H177,2)</f>
        <v>0</v>
      </c>
      <c r="BL177" s="17" t="s">
        <v>132</v>
      </c>
      <c r="BM177" s="215" t="s">
        <v>500</v>
      </c>
    </row>
    <row r="178" s="2" customFormat="1">
      <c r="A178" s="38"/>
      <c r="B178" s="39"/>
      <c r="C178" s="40"/>
      <c r="D178" s="217" t="s">
        <v>134</v>
      </c>
      <c r="E178" s="40"/>
      <c r="F178" s="218" t="s">
        <v>501</v>
      </c>
      <c r="G178" s="40"/>
      <c r="H178" s="40"/>
      <c r="I178" s="219"/>
      <c r="J178" s="40"/>
      <c r="K178" s="40"/>
      <c r="L178" s="44"/>
      <c r="M178" s="220"/>
      <c r="N178" s="221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134</v>
      </c>
      <c r="AU178" s="17" t="s">
        <v>80</v>
      </c>
    </row>
    <row r="179" s="2" customFormat="1" ht="14.4" customHeight="1">
      <c r="A179" s="38"/>
      <c r="B179" s="39"/>
      <c r="C179" s="204" t="s">
        <v>502</v>
      </c>
      <c r="D179" s="204" t="s">
        <v>128</v>
      </c>
      <c r="E179" s="205" t="s">
        <v>503</v>
      </c>
      <c r="F179" s="206" t="s">
        <v>504</v>
      </c>
      <c r="G179" s="207" t="s">
        <v>313</v>
      </c>
      <c r="H179" s="208">
        <v>1093</v>
      </c>
      <c r="I179" s="209"/>
      <c r="J179" s="210">
        <f>ROUND(I179*H179,2)</f>
        <v>0</v>
      </c>
      <c r="K179" s="206" t="s">
        <v>140</v>
      </c>
      <c r="L179" s="44"/>
      <c r="M179" s="211" t="s">
        <v>19</v>
      </c>
      <c r="N179" s="212" t="s">
        <v>41</v>
      </c>
      <c r="O179" s="84"/>
      <c r="P179" s="213">
        <f>O179*H179</f>
        <v>0</v>
      </c>
      <c r="Q179" s="213">
        <v>0</v>
      </c>
      <c r="R179" s="213">
        <f>Q179*H179</f>
        <v>0</v>
      </c>
      <c r="S179" s="213">
        <v>0</v>
      </c>
      <c r="T179" s="21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5" t="s">
        <v>132</v>
      </c>
      <c r="AT179" s="215" t="s">
        <v>128</v>
      </c>
      <c r="AU179" s="215" t="s">
        <v>80</v>
      </c>
      <c r="AY179" s="17" t="s">
        <v>126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7" t="s">
        <v>78</v>
      </c>
      <c r="BK179" s="216">
        <f>ROUND(I179*H179,2)</f>
        <v>0</v>
      </c>
      <c r="BL179" s="17" t="s">
        <v>132</v>
      </c>
      <c r="BM179" s="215" t="s">
        <v>505</v>
      </c>
    </row>
    <row r="180" s="2" customFormat="1">
      <c r="A180" s="38"/>
      <c r="B180" s="39"/>
      <c r="C180" s="40"/>
      <c r="D180" s="217" t="s">
        <v>134</v>
      </c>
      <c r="E180" s="40"/>
      <c r="F180" s="218" t="s">
        <v>506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134</v>
      </c>
      <c r="AU180" s="17" t="s">
        <v>80</v>
      </c>
    </row>
    <row r="181" s="13" customFormat="1">
      <c r="A181" s="13"/>
      <c r="B181" s="222"/>
      <c r="C181" s="223"/>
      <c r="D181" s="217" t="s">
        <v>136</v>
      </c>
      <c r="E181" s="224" t="s">
        <v>19</v>
      </c>
      <c r="F181" s="225" t="s">
        <v>507</v>
      </c>
      <c r="G181" s="223"/>
      <c r="H181" s="226">
        <v>1093</v>
      </c>
      <c r="I181" s="227"/>
      <c r="J181" s="223"/>
      <c r="K181" s="223"/>
      <c r="L181" s="228"/>
      <c r="M181" s="229"/>
      <c r="N181" s="230"/>
      <c r="O181" s="230"/>
      <c r="P181" s="230"/>
      <c r="Q181" s="230"/>
      <c r="R181" s="230"/>
      <c r="S181" s="230"/>
      <c r="T181" s="23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2" t="s">
        <v>136</v>
      </c>
      <c r="AU181" s="232" t="s">
        <v>80</v>
      </c>
      <c r="AV181" s="13" t="s">
        <v>80</v>
      </c>
      <c r="AW181" s="13" t="s">
        <v>32</v>
      </c>
      <c r="AX181" s="13" t="s">
        <v>78</v>
      </c>
      <c r="AY181" s="232" t="s">
        <v>126</v>
      </c>
    </row>
    <row r="182" s="2" customFormat="1" ht="14.4" customHeight="1">
      <c r="A182" s="38"/>
      <c r="B182" s="39"/>
      <c r="C182" s="244" t="s">
        <v>508</v>
      </c>
      <c r="D182" s="244" t="s">
        <v>238</v>
      </c>
      <c r="E182" s="245" t="s">
        <v>509</v>
      </c>
      <c r="F182" s="246" t="s">
        <v>510</v>
      </c>
      <c r="G182" s="247" t="s">
        <v>414</v>
      </c>
      <c r="H182" s="248">
        <v>12.43</v>
      </c>
      <c r="I182" s="249"/>
      <c r="J182" s="250">
        <f>ROUND(I182*H182,2)</f>
        <v>0</v>
      </c>
      <c r="K182" s="246" t="s">
        <v>140</v>
      </c>
      <c r="L182" s="251"/>
      <c r="M182" s="252" t="s">
        <v>19</v>
      </c>
      <c r="N182" s="253" t="s">
        <v>41</v>
      </c>
      <c r="O182" s="84"/>
      <c r="P182" s="213">
        <f>O182*H182</f>
        <v>0</v>
      </c>
      <c r="Q182" s="213">
        <v>0.001</v>
      </c>
      <c r="R182" s="213">
        <f>Q182*H182</f>
        <v>0.01243</v>
      </c>
      <c r="S182" s="213">
        <v>0</v>
      </c>
      <c r="T182" s="21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5" t="s">
        <v>175</v>
      </c>
      <c r="AT182" s="215" t="s">
        <v>238</v>
      </c>
      <c r="AU182" s="215" t="s">
        <v>80</v>
      </c>
      <c r="AY182" s="17" t="s">
        <v>126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7" t="s">
        <v>78</v>
      </c>
      <c r="BK182" s="216">
        <f>ROUND(I182*H182,2)</f>
        <v>0</v>
      </c>
      <c r="BL182" s="17" t="s">
        <v>132</v>
      </c>
      <c r="BM182" s="215" t="s">
        <v>511</v>
      </c>
    </row>
    <row r="183" s="2" customFormat="1">
      <c r="A183" s="38"/>
      <c r="B183" s="39"/>
      <c r="C183" s="40"/>
      <c r="D183" s="217" t="s">
        <v>134</v>
      </c>
      <c r="E183" s="40"/>
      <c r="F183" s="218" t="s">
        <v>506</v>
      </c>
      <c r="G183" s="40"/>
      <c r="H183" s="40"/>
      <c r="I183" s="219"/>
      <c r="J183" s="40"/>
      <c r="K183" s="40"/>
      <c r="L183" s="44"/>
      <c r="M183" s="220"/>
      <c r="N183" s="22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134</v>
      </c>
      <c r="AU183" s="17" t="s">
        <v>80</v>
      </c>
    </row>
    <row r="184" s="13" customFormat="1">
      <c r="A184" s="13"/>
      <c r="B184" s="222"/>
      <c r="C184" s="223"/>
      <c r="D184" s="217" t="s">
        <v>136</v>
      </c>
      <c r="E184" s="224" t="s">
        <v>19</v>
      </c>
      <c r="F184" s="225" t="s">
        <v>512</v>
      </c>
      <c r="G184" s="223"/>
      <c r="H184" s="226">
        <v>10.18</v>
      </c>
      <c r="I184" s="227"/>
      <c r="J184" s="223"/>
      <c r="K184" s="223"/>
      <c r="L184" s="228"/>
      <c r="M184" s="229"/>
      <c r="N184" s="230"/>
      <c r="O184" s="230"/>
      <c r="P184" s="230"/>
      <c r="Q184" s="230"/>
      <c r="R184" s="230"/>
      <c r="S184" s="230"/>
      <c r="T184" s="23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2" t="s">
        <v>136</v>
      </c>
      <c r="AU184" s="232" t="s">
        <v>80</v>
      </c>
      <c r="AV184" s="13" t="s">
        <v>80</v>
      </c>
      <c r="AW184" s="13" t="s">
        <v>32</v>
      </c>
      <c r="AX184" s="13" t="s">
        <v>70</v>
      </c>
      <c r="AY184" s="232" t="s">
        <v>126</v>
      </c>
    </row>
    <row r="185" s="13" customFormat="1">
      <c r="A185" s="13"/>
      <c r="B185" s="222"/>
      <c r="C185" s="223"/>
      <c r="D185" s="217" t="s">
        <v>136</v>
      </c>
      <c r="E185" s="224" t="s">
        <v>19</v>
      </c>
      <c r="F185" s="225" t="s">
        <v>513</v>
      </c>
      <c r="G185" s="223"/>
      <c r="H185" s="226">
        <v>2.25</v>
      </c>
      <c r="I185" s="227"/>
      <c r="J185" s="223"/>
      <c r="K185" s="223"/>
      <c r="L185" s="228"/>
      <c r="M185" s="229"/>
      <c r="N185" s="230"/>
      <c r="O185" s="230"/>
      <c r="P185" s="230"/>
      <c r="Q185" s="230"/>
      <c r="R185" s="230"/>
      <c r="S185" s="230"/>
      <c r="T185" s="23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2" t="s">
        <v>136</v>
      </c>
      <c r="AU185" s="232" t="s">
        <v>80</v>
      </c>
      <c r="AV185" s="13" t="s">
        <v>80</v>
      </c>
      <c r="AW185" s="13" t="s">
        <v>32</v>
      </c>
      <c r="AX185" s="13" t="s">
        <v>70</v>
      </c>
      <c r="AY185" s="232" t="s">
        <v>126</v>
      </c>
    </row>
    <row r="186" s="14" customFormat="1">
      <c r="A186" s="14"/>
      <c r="B186" s="233"/>
      <c r="C186" s="234"/>
      <c r="D186" s="217" t="s">
        <v>136</v>
      </c>
      <c r="E186" s="235" t="s">
        <v>19</v>
      </c>
      <c r="F186" s="236" t="s">
        <v>148</v>
      </c>
      <c r="G186" s="234"/>
      <c r="H186" s="237">
        <v>12.43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3" t="s">
        <v>136</v>
      </c>
      <c r="AU186" s="243" t="s">
        <v>80</v>
      </c>
      <c r="AV186" s="14" t="s">
        <v>132</v>
      </c>
      <c r="AW186" s="14" t="s">
        <v>32</v>
      </c>
      <c r="AX186" s="14" t="s">
        <v>78</v>
      </c>
      <c r="AY186" s="243" t="s">
        <v>126</v>
      </c>
    </row>
    <row r="187" s="2" customFormat="1" ht="14.4" customHeight="1">
      <c r="A187" s="38"/>
      <c r="B187" s="39"/>
      <c r="C187" s="204" t="s">
        <v>514</v>
      </c>
      <c r="D187" s="204" t="s">
        <v>128</v>
      </c>
      <c r="E187" s="205" t="s">
        <v>515</v>
      </c>
      <c r="F187" s="206" t="s">
        <v>516</v>
      </c>
      <c r="G187" s="207" t="s">
        <v>313</v>
      </c>
      <c r="H187" s="208">
        <v>1093</v>
      </c>
      <c r="I187" s="209"/>
      <c r="J187" s="210">
        <f>ROUND(I187*H187,2)</f>
        <v>0</v>
      </c>
      <c r="K187" s="206" t="s">
        <v>19</v>
      </c>
      <c r="L187" s="44"/>
      <c r="M187" s="211" t="s">
        <v>19</v>
      </c>
      <c r="N187" s="212" t="s">
        <v>41</v>
      </c>
      <c r="O187" s="84"/>
      <c r="P187" s="213">
        <f>O187*H187</f>
        <v>0</v>
      </c>
      <c r="Q187" s="213">
        <v>0</v>
      </c>
      <c r="R187" s="213">
        <f>Q187*H187</f>
        <v>0</v>
      </c>
      <c r="S187" s="213">
        <v>0</v>
      </c>
      <c r="T187" s="21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5" t="s">
        <v>132</v>
      </c>
      <c r="AT187" s="215" t="s">
        <v>128</v>
      </c>
      <c r="AU187" s="215" t="s">
        <v>80</v>
      </c>
      <c r="AY187" s="17" t="s">
        <v>126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7" t="s">
        <v>78</v>
      </c>
      <c r="BK187" s="216">
        <f>ROUND(I187*H187,2)</f>
        <v>0</v>
      </c>
      <c r="BL187" s="17" t="s">
        <v>132</v>
      </c>
      <c r="BM187" s="215" t="s">
        <v>517</v>
      </c>
    </row>
    <row r="188" s="2" customFormat="1">
      <c r="A188" s="38"/>
      <c r="B188" s="39"/>
      <c r="C188" s="40"/>
      <c r="D188" s="217" t="s">
        <v>134</v>
      </c>
      <c r="E188" s="40"/>
      <c r="F188" s="218" t="s">
        <v>518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134</v>
      </c>
      <c r="AU188" s="17" t="s">
        <v>80</v>
      </c>
    </row>
    <row r="189" s="13" customFormat="1">
      <c r="A189" s="13"/>
      <c r="B189" s="222"/>
      <c r="C189" s="223"/>
      <c r="D189" s="217" t="s">
        <v>136</v>
      </c>
      <c r="E189" s="224" t="s">
        <v>19</v>
      </c>
      <c r="F189" s="225" t="s">
        <v>507</v>
      </c>
      <c r="G189" s="223"/>
      <c r="H189" s="226">
        <v>1093</v>
      </c>
      <c r="I189" s="227"/>
      <c r="J189" s="223"/>
      <c r="K189" s="223"/>
      <c r="L189" s="228"/>
      <c r="M189" s="229"/>
      <c r="N189" s="230"/>
      <c r="O189" s="230"/>
      <c r="P189" s="230"/>
      <c r="Q189" s="230"/>
      <c r="R189" s="230"/>
      <c r="S189" s="230"/>
      <c r="T189" s="23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2" t="s">
        <v>136</v>
      </c>
      <c r="AU189" s="232" t="s">
        <v>80</v>
      </c>
      <c r="AV189" s="13" t="s">
        <v>80</v>
      </c>
      <c r="AW189" s="13" t="s">
        <v>32</v>
      </c>
      <c r="AX189" s="13" t="s">
        <v>78</v>
      </c>
      <c r="AY189" s="232" t="s">
        <v>126</v>
      </c>
    </row>
    <row r="190" s="2" customFormat="1" ht="14.4" customHeight="1">
      <c r="A190" s="38"/>
      <c r="B190" s="39"/>
      <c r="C190" s="204" t="s">
        <v>519</v>
      </c>
      <c r="D190" s="204" t="s">
        <v>128</v>
      </c>
      <c r="E190" s="205" t="s">
        <v>520</v>
      </c>
      <c r="F190" s="206" t="s">
        <v>521</v>
      </c>
      <c r="G190" s="207" t="s">
        <v>196</v>
      </c>
      <c r="H190" s="208">
        <v>85</v>
      </c>
      <c r="I190" s="209"/>
      <c r="J190" s="210">
        <f>ROUND(I190*H190,2)</f>
        <v>0</v>
      </c>
      <c r="K190" s="206" t="s">
        <v>140</v>
      </c>
      <c r="L190" s="44"/>
      <c r="M190" s="211" t="s">
        <v>19</v>
      </c>
      <c r="N190" s="212" t="s">
        <v>41</v>
      </c>
      <c r="O190" s="84"/>
      <c r="P190" s="213">
        <f>O190*H190</f>
        <v>0</v>
      </c>
      <c r="Q190" s="213">
        <v>0</v>
      </c>
      <c r="R190" s="213">
        <f>Q190*H190</f>
        <v>0</v>
      </c>
      <c r="S190" s="213">
        <v>0</v>
      </c>
      <c r="T190" s="21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5" t="s">
        <v>132</v>
      </c>
      <c r="AT190" s="215" t="s">
        <v>128</v>
      </c>
      <c r="AU190" s="215" t="s">
        <v>80</v>
      </c>
      <c r="AY190" s="17" t="s">
        <v>126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7" t="s">
        <v>78</v>
      </c>
      <c r="BK190" s="216">
        <f>ROUND(I190*H190,2)</f>
        <v>0</v>
      </c>
      <c r="BL190" s="17" t="s">
        <v>132</v>
      </c>
      <c r="BM190" s="215" t="s">
        <v>522</v>
      </c>
    </row>
    <row r="191" s="2" customFormat="1">
      <c r="A191" s="38"/>
      <c r="B191" s="39"/>
      <c r="C191" s="40"/>
      <c r="D191" s="217" t="s">
        <v>134</v>
      </c>
      <c r="E191" s="40"/>
      <c r="F191" s="218" t="s">
        <v>523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134</v>
      </c>
      <c r="AU191" s="17" t="s">
        <v>80</v>
      </c>
    </row>
    <row r="192" s="13" customFormat="1">
      <c r="A192" s="13"/>
      <c r="B192" s="222"/>
      <c r="C192" s="223"/>
      <c r="D192" s="217" t="s">
        <v>136</v>
      </c>
      <c r="E192" s="224" t="s">
        <v>19</v>
      </c>
      <c r="F192" s="225" t="s">
        <v>524</v>
      </c>
      <c r="G192" s="223"/>
      <c r="H192" s="226">
        <v>10</v>
      </c>
      <c r="I192" s="227"/>
      <c r="J192" s="223"/>
      <c r="K192" s="223"/>
      <c r="L192" s="228"/>
      <c r="M192" s="229"/>
      <c r="N192" s="230"/>
      <c r="O192" s="230"/>
      <c r="P192" s="230"/>
      <c r="Q192" s="230"/>
      <c r="R192" s="230"/>
      <c r="S192" s="230"/>
      <c r="T192" s="23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2" t="s">
        <v>136</v>
      </c>
      <c r="AU192" s="232" t="s">
        <v>80</v>
      </c>
      <c r="AV192" s="13" t="s">
        <v>80</v>
      </c>
      <c r="AW192" s="13" t="s">
        <v>32</v>
      </c>
      <c r="AX192" s="13" t="s">
        <v>70</v>
      </c>
      <c r="AY192" s="232" t="s">
        <v>126</v>
      </c>
    </row>
    <row r="193" s="13" customFormat="1">
      <c r="A193" s="13"/>
      <c r="B193" s="222"/>
      <c r="C193" s="223"/>
      <c r="D193" s="217" t="s">
        <v>136</v>
      </c>
      <c r="E193" s="224" t="s">
        <v>19</v>
      </c>
      <c r="F193" s="225" t="s">
        <v>525</v>
      </c>
      <c r="G193" s="223"/>
      <c r="H193" s="226">
        <v>75</v>
      </c>
      <c r="I193" s="227"/>
      <c r="J193" s="223"/>
      <c r="K193" s="223"/>
      <c r="L193" s="228"/>
      <c r="M193" s="229"/>
      <c r="N193" s="230"/>
      <c r="O193" s="230"/>
      <c r="P193" s="230"/>
      <c r="Q193" s="230"/>
      <c r="R193" s="230"/>
      <c r="S193" s="230"/>
      <c r="T193" s="23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2" t="s">
        <v>136</v>
      </c>
      <c r="AU193" s="232" t="s">
        <v>80</v>
      </c>
      <c r="AV193" s="13" t="s">
        <v>80</v>
      </c>
      <c r="AW193" s="13" t="s">
        <v>32</v>
      </c>
      <c r="AX193" s="13" t="s">
        <v>70</v>
      </c>
      <c r="AY193" s="232" t="s">
        <v>126</v>
      </c>
    </row>
    <row r="194" s="14" customFormat="1">
      <c r="A194" s="14"/>
      <c r="B194" s="233"/>
      <c r="C194" s="234"/>
      <c r="D194" s="217" t="s">
        <v>136</v>
      </c>
      <c r="E194" s="235" t="s">
        <v>19</v>
      </c>
      <c r="F194" s="236" t="s">
        <v>148</v>
      </c>
      <c r="G194" s="234"/>
      <c r="H194" s="237">
        <v>85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3" t="s">
        <v>136</v>
      </c>
      <c r="AU194" s="243" t="s">
        <v>80</v>
      </c>
      <c r="AV194" s="14" t="s">
        <v>132</v>
      </c>
      <c r="AW194" s="14" t="s">
        <v>32</v>
      </c>
      <c r="AX194" s="14" t="s">
        <v>78</v>
      </c>
      <c r="AY194" s="243" t="s">
        <v>126</v>
      </c>
    </row>
    <row r="195" s="2" customFormat="1" ht="14.4" customHeight="1">
      <c r="A195" s="38"/>
      <c r="B195" s="39"/>
      <c r="C195" s="204" t="s">
        <v>526</v>
      </c>
      <c r="D195" s="204" t="s">
        <v>128</v>
      </c>
      <c r="E195" s="205" t="s">
        <v>527</v>
      </c>
      <c r="F195" s="206" t="s">
        <v>528</v>
      </c>
      <c r="G195" s="207" t="s">
        <v>196</v>
      </c>
      <c r="H195" s="208">
        <v>1380.5</v>
      </c>
      <c r="I195" s="209"/>
      <c r="J195" s="210">
        <f>ROUND(I195*H195,2)</f>
        <v>0</v>
      </c>
      <c r="K195" s="206" t="s">
        <v>140</v>
      </c>
      <c r="L195" s="44"/>
      <c r="M195" s="211" t="s">
        <v>19</v>
      </c>
      <c r="N195" s="212" t="s">
        <v>41</v>
      </c>
      <c r="O195" s="84"/>
      <c r="P195" s="213">
        <f>O195*H195</f>
        <v>0</v>
      </c>
      <c r="Q195" s="213">
        <v>0</v>
      </c>
      <c r="R195" s="213">
        <f>Q195*H195</f>
        <v>0</v>
      </c>
      <c r="S195" s="213">
        <v>0</v>
      </c>
      <c r="T195" s="21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5" t="s">
        <v>132</v>
      </c>
      <c r="AT195" s="215" t="s">
        <v>128</v>
      </c>
      <c r="AU195" s="215" t="s">
        <v>80</v>
      </c>
      <c r="AY195" s="17" t="s">
        <v>126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7" t="s">
        <v>78</v>
      </c>
      <c r="BK195" s="216">
        <f>ROUND(I195*H195,2)</f>
        <v>0</v>
      </c>
      <c r="BL195" s="17" t="s">
        <v>132</v>
      </c>
      <c r="BM195" s="215" t="s">
        <v>529</v>
      </c>
    </row>
    <row r="196" s="2" customFormat="1">
      <c r="A196" s="38"/>
      <c r="B196" s="39"/>
      <c r="C196" s="40"/>
      <c r="D196" s="217" t="s">
        <v>134</v>
      </c>
      <c r="E196" s="40"/>
      <c r="F196" s="218" t="s">
        <v>523</v>
      </c>
      <c r="G196" s="40"/>
      <c r="H196" s="40"/>
      <c r="I196" s="219"/>
      <c r="J196" s="40"/>
      <c r="K196" s="40"/>
      <c r="L196" s="44"/>
      <c r="M196" s="220"/>
      <c r="N196" s="221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134</v>
      </c>
      <c r="AU196" s="17" t="s">
        <v>80</v>
      </c>
    </row>
    <row r="197" s="13" customFormat="1">
      <c r="A197" s="13"/>
      <c r="B197" s="222"/>
      <c r="C197" s="223"/>
      <c r="D197" s="217" t="s">
        <v>136</v>
      </c>
      <c r="E197" s="224" t="s">
        <v>19</v>
      </c>
      <c r="F197" s="225" t="s">
        <v>530</v>
      </c>
      <c r="G197" s="223"/>
      <c r="H197" s="226">
        <v>1380.5</v>
      </c>
      <c r="I197" s="227"/>
      <c r="J197" s="223"/>
      <c r="K197" s="223"/>
      <c r="L197" s="228"/>
      <c r="M197" s="229"/>
      <c r="N197" s="230"/>
      <c r="O197" s="230"/>
      <c r="P197" s="230"/>
      <c r="Q197" s="230"/>
      <c r="R197" s="230"/>
      <c r="S197" s="230"/>
      <c r="T197" s="23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2" t="s">
        <v>136</v>
      </c>
      <c r="AU197" s="232" t="s">
        <v>80</v>
      </c>
      <c r="AV197" s="13" t="s">
        <v>80</v>
      </c>
      <c r="AW197" s="13" t="s">
        <v>32</v>
      </c>
      <c r="AX197" s="13" t="s">
        <v>78</v>
      </c>
      <c r="AY197" s="232" t="s">
        <v>126</v>
      </c>
    </row>
    <row r="198" s="2" customFormat="1" ht="14.4" customHeight="1">
      <c r="A198" s="38"/>
      <c r="B198" s="39"/>
      <c r="C198" s="204" t="s">
        <v>531</v>
      </c>
      <c r="D198" s="204" t="s">
        <v>128</v>
      </c>
      <c r="E198" s="205" t="s">
        <v>532</v>
      </c>
      <c r="F198" s="206" t="s">
        <v>533</v>
      </c>
      <c r="G198" s="207" t="s">
        <v>196</v>
      </c>
      <c r="H198" s="208">
        <v>2401</v>
      </c>
      <c r="I198" s="209"/>
      <c r="J198" s="210">
        <f>ROUND(I198*H198,2)</f>
        <v>0</v>
      </c>
      <c r="K198" s="206" t="s">
        <v>140</v>
      </c>
      <c r="L198" s="44"/>
      <c r="M198" s="211" t="s">
        <v>19</v>
      </c>
      <c r="N198" s="212" t="s">
        <v>41</v>
      </c>
      <c r="O198" s="84"/>
      <c r="P198" s="213">
        <f>O198*H198</f>
        <v>0</v>
      </c>
      <c r="Q198" s="213">
        <v>0</v>
      </c>
      <c r="R198" s="213">
        <f>Q198*H198</f>
        <v>0</v>
      </c>
      <c r="S198" s="213">
        <v>0</v>
      </c>
      <c r="T198" s="214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5" t="s">
        <v>132</v>
      </c>
      <c r="AT198" s="215" t="s">
        <v>128</v>
      </c>
      <c r="AU198" s="215" t="s">
        <v>80</v>
      </c>
      <c r="AY198" s="17" t="s">
        <v>126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7" t="s">
        <v>78</v>
      </c>
      <c r="BK198" s="216">
        <f>ROUND(I198*H198,2)</f>
        <v>0</v>
      </c>
      <c r="BL198" s="17" t="s">
        <v>132</v>
      </c>
      <c r="BM198" s="215" t="s">
        <v>534</v>
      </c>
    </row>
    <row r="199" s="13" customFormat="1">
      <c r="A199" s="13"/>
      <c r="B199" s="222"/>
      <c r="C199" s="223"/>
      <c r="D199" s="217" t="s">
        <v>136</v>
      </c>
      <c r="E199" s="224" t="s">
        <v>19</v>
      </c>
      <c r="F199" s="225" t="s">
        <v>535</v>
      </c>
      <c r="G199" s="223"/>
      <c r="H199" s="226">
        <v>2401</v>
      </c>
      <c r="I199" s="227"/>
      <c r="J199" s="223"/>
      <c r="K199" s="223"/>
      <c r="L199" s="228"/>
      <c r="M199" s="229"/>
      <c r="N199" s="230"/>
      <c r="O199" s="230"/>
      <c r="P199" s="230"/>
      <c r="Q199" s="230"/>
      <c r="R199" s="230"/>
      <c r="S199" s="230"/>
      <c r="T199" s="23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2" t="s">
        <v>136</v>
      </c>
      <c r="AU199" s="232" t="s">
        <v>80</v>
      </c>
      <c r="AV199" s="13" t="s">
        <v>80</v>
      </c>
      <c r="AW199" s="13" t="s">
        <v>32</v>
      </c>
      <c r="AX199" s="13" t="s">
        <v>78</v>
      </c>
      <c r="AY199" s="232" t="s">
        <v>126</v>
      </c>
    </row>
    <row r="200" s="2" customFormat="1" ht="14.4" customHeight="1">
      <c r="A200" s="38"/>
      <c r="B200" s="39"/>
      <c r="C200" s="204" t="s">
        <v>536</v>
      </c>
      <c r="D200" s="204" t="s">
        <v>128</v>
      </c>
      <c r="E200" s="205" t="s">
        <v>537</v>
      </c>
      <c r="F200" s="206" t="s">
        <v>538</v>
      </c>
      <c r="G200" s="207" t="s">
        <v>131</v>
      </c>
      <c r="H200" s="208">
        <v>7.3399999999999999</v>
      </c>
      <c r="I200" s="209"/>
      <c r="J200" s="210">
        <f>ROUND(I200*H200,2)</f>
        <v>0</v>
      </c>
      <c r="K200" s="206" t="s">
        <v>140</v>
      </c>
      <c r="L200" s="44"/>
      <c r="M200" s="211" t="s">
        <v>19</v>
      </c>
      <c r="N200" s="212" t="s">
        <v>41</v>
      </c>
      <c r="O200" s="84"/>
      <c r="P200" s="213">
        <f>O200*H200</f>
        <v>0</v>
      </c>
      <c r="Q200" s="213">
        <v>0</v>
      </c>
      <c r="R200" s="213">
        <f>Q200*H200</f>
        <v>0</v>
      </c>
      <c r="S200" s="213">
        <v>0</v>
      </c>
      <c r="T200" s="21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5" t="s">
        <v>132</v>
      </c>
      <c r="AT200" s="215" t="s">
        <v>128</v>
      </c>
      <c r="AU200" s="215" t="s">
        <v>80</v>
      </c>
      <c r="AY200" s="17" t="s">
        <v>126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7" t="s">
        <v>78</v>
      </c>
      <c r="BK200" s="216">
        <f>ROUND(I200*H200,2)</f>
        <v>0</v>
      </c>
      <c r="BL200" s="17" t="s">
        <v>132</v>
      </c>
      <c r="BM200" s="215" t="s">
        <v>539</v>
      </c>
    </row>
    <row r="201" s="2" customFormat="1">
      <c r="A201" s="38"/>
      <c r="B201" s="39"/>
      <c r="C201" s="40"/>
      <c r="D201" s="217" t="s">
        <v>134</v>
      </c>
      <c r="E201" s="40"/>
      <c r="F201" s="218" t="s">
        <v>540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134</v>
      </c>
      <c r="AU201" s="17" t="s">
        <v>80</v>
      </c>
    </row>
    <row r="202" s="13" customFormat="1">
      <c r="A202" s="13"/>
      <c r="B202" s="222"/>
      <c r="C202" s="223"/>
      <c r="D202" s="217" t="s">
        <v>136</v>
      </c>
      <c r="E202" s="224" t="s">
        <v>19</v>
      </c>
      <c r="F202" s="225" t="s">
        <v>541</v>
      </c>
      <c r="G202" s="223"/>
      <c r="H202" s="226">
        <v>5.0899999999999999</v>
      </c>
      <c r="I202" s="227"/>
      <c r="J202" s="223"/>
      <c r="K202" s="223"/>
      <c r="L202" s="228"/>
      <c r="M202" s="229"/>
      <c r="N202" s="230"/>
      <c r="O202" s="230"/>
      <c r="P202" s="230"/>
      <c r="Q202" s="230"/>
      <c r="R202" s="230"/>
      <c r="S202" s="230"/>
      <c r="T202" s="23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2" t="s">
        <v>136</v>
      </c>
      <c r="AU202" s="232" t="s">
        <v>80</v>
      </c>
      <c r="AV202" s="13" t="s">
        <v>80</v>
      </c>
      <c r="AW202" s="13" t="s">
        <v>32</v>
      </c>
      <c r="AX202" s="13" t="s">
        <v>70</v>
      </c>
      <c r="AY202" s="232" t="s">
        <v>126</v>
      </c>
    </row>
    <row r="203" s="13" customFormat="1">
      <c r="A203" s="13"/>
      <c r="B203" s="222"/>
      <c r="C203" s="223"/>
      <c r="D203" s="217" t="s">
        <v>136</v>
      </c>
      <c r="E203" s="224" t="s">
        <v>19</v>
      </c>
      <c r="F203" s="225" t="s">
        <v>542</v>
      </c>
      <c r="G203" s="223"/>
      <c r="H203" s="226">
        <v>2.25</v>
      </c>
      <c r="I203" s="227"/>
      <c r="J203" s="223"/>
      <c r="K203" s="223"/>
      <c r="L203" s="228"/>
      <c r="M203" s="229"/>
      <c r="N203" s="230"/>
      <c r="O203" s="230"/>
      <c r="P203" s="230"/>
      <c r="Q203" s="230"/>
      <c r="R203" s="230"/>
      <c r="S203" s="230"/>
      <c r="T203" s="23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2" t="s">
        <v>136</v>
      </c>
      <c r="AU203" s="232" t="s">
        <v>80</v>
      </c>
      <c r="AV203" s="13" t="s">
        <v>80</v>
      </c>
      <c r="AW203" s="13" t="s">
        <v>32</v>
      </c>
      <c r="AX203" s="13" t="s">
        <v>70</v>
      </c>
      <c r="AY203" s="232" t="s">
        <v>126</v>
      </c>
    </row>
    <row r="204" s="14" customFormat="1">
      <c r="A204" s="14"/>
      <c r="B204" s="233"/>
      <c r="C204" s="234"/>
      <c r="D204" s="217" t="s">
        <v>136</v>
      </c>
      <c r="E204" s="235" t="s">
        <v>19</v>
      </c>
      <c r="F204" s="236" t="s">
        <v>148</v>
      </c>
      <c r="G204" s="234"/>
      <c r="H204" s="237">
        <v>7.3399999999999999</v>
      </c>
      <c r="I204" s="238"/>
      <c r="J204" s="234"/>
      <c r="K204" s="234"/>
      <c r="L204" s="239"/>
      <c r="M204" s="240"/>
      <c r="N204" s="241"/>
      <c r="O204" s="241"/>
      <c r="P204" s="241"/>
      <c r="Q204" s="241"/>
      <c r="R204" s="241"/>
      <c r="S204" s="241"/>
      <c r="T204" s="24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3" t="s">
        <v>136</v>
      </c>
      <c r="AU204" s="243" t="s">
        <v>80</v>
      </c>
      <c r="AV204" s="14" t="s">
        <v>132</v>
      </c>
      <c r="AW204" s="14" t="s">
        <v>32</v>
      </c>
      <c r="AX204" s="14" t="s">
        <v>78</v>
      </c>
      <c r="AY204" s="243" t="s">
        <v>126</v>
      </c>
    </row>
    <row r="205" s="2" customFormat="1" ht="14.4" customHeight="1">
      <c r="A205" s="38"/>
      <c r="B205" s="39"/>
      <c r="C205" s="204" t="s">
        <v>543</v>
      </c>
      <c r="D205" s="204" t="s">
        <v>128</v>
      </c>
      <c r="E205" s="205" t="s">
        <v>544</v>
      </c>
      <c r="F205" s="206" t="s">
        <v>545</v>
      </c>
      <c r="G205" s="207" t="s">
        <v>131</v>
      </c>
      <c r="H205" s="208">
        <v>7.3399999999999999</v>
      </c>
      <c r="I205" s="209"/>
      <c r="J205" s="210">
        <f>ROUND(I205*H205,2)</f>
        <v>0</v>
      </c>
      <c r="K205" s="206" t="s">
        <v>140</v>
      </c>
      <c r="L205" s="44"/>
      <c r="M205" s="211" t="s">
        <v>19</v>
      </c>
      <c r="N205" s="212" t="s">
        <v>41</v>
      </c>
      <c r="O205" s="84"/>
      <c r="P205" s="213">
        <f>O205*H205</f>
        <v>0</v>
      </c>
      <c r="Q205" s="213">
        <v>0</v>
      </c>
      <c r="R205" s="213">
        <f>Q205*H205</f>
        <v>0</v>
      </c>
      <c r="S205" s="213">
        <v>0</v>
      </c>
      <c r="T205" s="214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5" t="s">
        <v>132</v>
      </c>
      <c r="AT205" s="215" t="s">
        <v>128</v>
      </c>
      <c r="AU205" s="215" t="s">
        <v>80</v>
      </c>
      <c r="AY205" s="17" t="s">
        <v>126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7" t="s">
        <v>78</v>
      </c>
      <c r="BK205" s="216">
        <f>ROUND(I205*H205,2)</f>
        <v>0</v>
      </c>
      <c r="BL205" s="17" t="s">
        <v>132</v>
      </c>
      <c r="BM205" s="215" t="s">
        <v>546</v>
      </c>
    </row>
    <row r="206" s="2" customFormat="1">
      <c r="A206" s="38"/>
      <c r="B206" s="39"/>
      <c r="C206" s="40"/>
      <c r="D206" s="217" t="s">
        <v>134</v>
      </c>
      <c r="E206" s="40"/>
      <c r="F206" s="218" t="s">
        <v>540</v>
      </c>
      <c r="G206" s="40"/>
      <c r="H206" s="40"/>
      <c r="I206" s="219"/>
      <c r="J206" s="40"/>
      <c r="K206" s="40"/>
      <c r="L206" s="44"/>
      <c r="M206" s="220"/>
      <c r="N206" s="221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134</v>
      </c>
      <c r="AU206" s="17" t="s">
        <v>80</v>
      </c>
    </row>
    <row r="207" s="13" customFormat="1">
      <c r="A207" s="13"/>
      <c r="B207" s="222"/>
      <c r="C207" s="223"/>
      <c r="D207" s="217" t="s">
        <v>136</v>
      </c>
      <c r="E207" s="224" t="s">
        <v>19</v>
      </c>
      <c r="F207" s="225" t="s">
        <v>541</v>
      </c>
      <c r="G207" s="223"/>
      <c r="H207" s="226">
        <v>5.0899999999999999</v>
      </c>
      <c r="I207" s="227"/>
      <c r="J207" s="223"/>
      <c r="K207" s="223"/>
      <c r="L207" s="228"/>
      <c r="M207" s="229"/>
      <c r="N207" s="230"/>
      <c r="O207" s="230"/>
      <c r="P207" s="230"/>
      <c r="Q207" s="230"/>
      <c r="R207" s="230"/>
      <c r="S207" s="230"/>
      <c r="T207" s="23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2" t="s">
        <v>136</v>
      </c>
      <c r="AU207" s="232" t="s">
        <v>80</v>
      </c>
      <c r="AV207" s="13" t="s">
        <v>80</v>
      </c>
      <c r="AW207" s="13" t="s">
        <v>32</v>
      </c>
      <c r="AX207" s="13" t="s">
        <v>70</v>
      </c>
      <c r="AY207" s="232" t="s">
        <v>126</v>
      </c>
    </row>
    <row r="208" s="13" customFormat="1">
      <c r="A208" s="13"/>
      <c r="B208" s="222"/>
      <c r="C208" s="223"/>
      <c r="D208" s="217" t="s">
        <v>136</v>
      </c>
      <c r="E208" s="224" t="s">
        <v>19</v>
      </c>
      <c r="F208" s="225" t="s">
        <v>542</v>
      </c>
      <c r="G208" s="223"/>
      <c r="H208" s="226">
        <v>2.25</v>
      </c>
      <c r="I208" s="227"/>
      <c r="J208" s="223"/>
      <c r="K208" s="223"/>
      <c r="L208" s="228"/>
      <c r="M208" s="229"/>
      <c r="N208" s="230"/>
      <c r="O208" s="230"/>
      <c r="P208" s="230"/>
      <c r="Q208" s="230"/>
      <c r="R208" s="230"/>
      <c r="S208" s="230"/>
      <c r="T208" s="23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2" t="s">
        <v>136</v>
      </c>
      <c r="AU208" s="232" t="s">
        <v>80</v>
      </c>
      <c r="AV208" s="13" t="s">
        <v>80</v>
      </c>
      <c r="AW208" s="13" t="s">
        <v>32</v>
      </c>
      <c r="AX208" s="13" t="s">
        <v>70</v>
      </c>
      <c r="AY208" s="232" t="s">
        <v>126</v>
      </c>
    </row>
    <row r="209" s="14" customFormat="1">
      <c r="A209" s="14"/>
      <c r="B209" s="233"/>
      <c r="C209" s="234"/>
      <c r="D209" s="217" t="s">
        <v>136</v>
      </c>
      <c r="E209" s="235" t="s">
        <v>19</v>
      </c>
      <c r="F209" s="236" t="s">
        <v>148</v>
      </c>
      <c r="G209" s="234"/>
      <c r="H209" s="237">
        <v>7.3399999999999999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3" t="s">
        <v>136</v>
      </c>
      <c r="AU209" s="243" t="s">
        <v>80</v>
      </c>
      <c r="AV209" s="14" t="s">
        <v>132</v>
      </c>
      <c r="AW209" s="14" t="s">
        <v>32</v>
      </c>
      <c r="AX209" s="14" t="s">
        <v>78</v>
      </c>
      <c r="AY209" s="243" t="s">
        <v>126</v>
      </c>
    </row>
    <row r="210" s="2" customFormat="1" ht="14.4" customHeight="1">
      <c r="A210" s="38"/>
      <c r="B210" s="39"/>
      <c r="C210" s="244" t="s">
        <v>547</v>
      </c>
      <c r="D210" s="244" t="s">
        <v>238</v>
      </c>
      <c r="E210" s="245" t="s">
        <v>548</v>
      </c>
      <c r="F210" s="246" t="s">
        <v>549</v>
      </c>
      <c r="G210" s="247" t="s">
        <v>131</v>
      </c>
      <c r="H210" s="248">
        <v>7.3399999999999999</v>
      </c>
      <c r="I210" s="249"/>
      <c r="J210" s="250">
        <f>ROUND(I210*H210,2)</f>
        <v>0</v>
      </c>
      <c r="K210" s="246" t="s">
        <v>140</v>
      </c>
      <c r="L210" s="251"/>
      <c r="M210" s="252" t="s">
        <v>19</v>
      </c>
      <c r="N210" s="253" t="s">
        <v>41</v>
      </c>
      <c r="O210" s="84"/>
      <c r="P210" s="213">
        <f>O210*H210</f>
        <v>0</v>
      </c>
      <c r="Q210" s="213">
        <v>1</v>
      </c>
      <c r="R210" s="213">
        <f>Q210*H210</f>
        <v>7.3399999999999999</v>
      </c>
      <c r="S210" s="213">
        <v>0</v>
      </c>
      <c r="T210" s="214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5" t="s">
        <v>175</v>
      </c>
      <c r="AT210" s="215" t="s">
        <v>238</v>
      </c>
      <c r="AU210" s="215" t="s">
        <v>80</v>
      </c>
      <c r="AY210" s="17" t="s">
        <v>126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7" t="s">
        <v>78</v>
      </c>
      <c r="BK210" s="216">
        <f>ROUND(I210*H210,2)</f>
        <v>0</v>
      </c>
      <c r="BL210" s="17" t="s">
        <v>132</v>
      </c>
      <c r="BM210" s="215" t="s">
        <v>550</v>
      </c>
    </row>
    <row r="211" s="2" customFormat="1">
      <c r="A211" s="38"/>
      <c r="B211" s="39"/>
      <c r="C211" s="40"/>
      <c r="D211" s="217" t="s">
        <v>134</v>
      </c>
      <c r="E211" s="40"/>
      <c r="F211" s="218" t="s">
        <v>540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134</v>
      </c>
      <c r="AU211" s="17" t="s">
        <v>80</v>
      </c>
    </row>
    <row r="212" s="13" customFormat="1">
      <c r="A212" s="13"/>
      <c r="B212" s="222"/>
      <c r="C212" s="223"/>
      <c r="D212" s="217" t="s">
        <v>136</v>
      </c>
      <c r="E212" s="224" t="s">
        <v>19</v>
      </c>
      <c r="F212" s="225" t="s">
        <v>541</v>
      </c>
      <c r="G212" s="223"/>
      <c r="H212" s="226">
        <v>5.0899999999999999</v>
      </c>
      <c r="I212" s="227"/>
      <c r="J212" s="223"/>
      <c r="K212" s="223"/>
      <c r="L212" s="228"/>
      <c r="M212" s="229"/>
      <c r="N212" s="230"/>
      <c r="O212" s="230"/>
      <c r="P212" s="230"/>
      <c r="Q212" s="230"/>
      <c r="R212" s="230"/>
      <c r="S212" s="230"/>
      <c r="T212" s="23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2" t="s">
        <v>136</v>
      </c>
      <c r="AU212" s="232" t="s">
        <v>80</v>
      </c>
      <c r="AV212" s="13" t="s">
        <v>80</v>
      </c>
      <c r="AW212" s="13" t="s">
        <v>32</v>
      </c>
      <c r="AX212" s="13" t="s">
        <v>70</v>
      </c>
      <c r="AY212" s="232" t="s">
        <v>126</v>
      </c>
    </row>
    <row r="213" s="13" customFormat="1">
      <c r="A213" s="13"/>
      <c r="B213" s="222"/>
      <c r="C213" s="223"/>
      <c r="D213" s="217" t="s">
        <v>136</v>
      </c>
      <c r="E213" s="224" t="s">
        <v>19</v>
      </c>
      <c r="F213" s="225" t="s">
        <v>542</v>
      </c>
      <c r="G213" s="223"/>
      <c r="H213" s="226">
        <v>2.25</v>
      </c>
      <c r="I213" s="227"/>
      <c r="J213" s="223"/>
      <c r="K213" s="223"/>
      <c r="L213" s="228"/>
      <c r="M213" s="229"/>
      <c r="N213" s="230"/>
      <c r="O213" s="230"/>
      <c r="P213" s="230"/>
      <c r="Q213" s="230"/>
      <c r="R213" s="230"/>
      <c r="S213" s="230"/>
      <c r="T213" s="23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2" t="s">
        <v>136</v>
      </c>
      <c r="AU213" s="232" t="s">
        <v>80</v>
      </c>
      <c r="AV213" s="13" t="s">
        <v>80</v>
      </c>
      <c r="AW213" s="13" t="s">
        <v>32</v>
      </c>
      <c r="AX213" s="13" t="s">
        <v>70</v>
      </c>
      <c r="AY213" s="232" t="s">
        <v>126</v>
      </c>
    </row>
    <row r="214" s="14" customFormat="1">
      <c r="A214" s="14"/>
      <c r="B214" s="233"/>
      <c r="C214" s="234"/>
      <c r="D214" s="217" t="s">
        <v>136</v>
      </c>
      <c r="E214" s="235" t="s">
        <v>19</v>
      </c>
      <c r="F214" s="236" t="s">
        <v>148</v>
      </c>
      <c r="G214" s="234"/>
      <c r="H214" s="237">
        <v>7.3399999999999999</v>
      </c>
      <c r="I214" s="238"/>
      <c r="J214" s="234"/>
      <c r="K214" s="234"/>
      <c r="L214" s="239"/>
      <c r="M214" s="240"/>
      <c r="N214" s="241"/>
      <c r="O214" s="241"/>
      <c r="P214" s="241"/>
      <c r="Q214" s="241"/>
      <c r="R214" s="241"/>
      <c r="S214" s="241"/>
      <c r="T214" s="24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3" t="s">
        <v>136</v>
      </c>
      <c r="AU214" s="243" t="s">
        <v>80</v>
      </c>
      <c r="AV214" s="14" t="s">
        <v>132</v>
      </c>
      <c r="AW214" s="14" t="s">
        <v>32</v>
      </c>
      <c r="AX214" s="14" t="s">
        <v>78</v>
      </c>
      <c r="AY214" s="243" t="s">
        <v>126</v>
      </c>
    </row>
    <row r="215" s="12" customFormat="1" ht="22.8" customHeight="1">
      <c r="A215" s="12"/>
      <c r="B215" s="188"/>
      <c r="C215" s="189"/>
      <c r="D215" s="190" t="s">
        <v>69</v>
      </c>
      <c r="E215" s="202" t="s">
        <v>149</v>
      </c>
      <c r="F215" s="202" t="s">
        <v>551</v>
      </c>
      <c r="G215" s="189"/>
      <c r="H215" s="189"/>
      <c r="I215" s="192"/>
      <c r="J215" s="203">
        <f>BK215</f>
        <v>0</v>
      </c>
      <c r="K215" s="189"/>
      <c r="L215" s="194"/>
      <c r="M215" s="195"/>
      <c r="N215" s="196"/>
      <c r="O215" s="196"/>
      <c r="P215" s="197">
        <f>SUM(P216:P219)</f>
        <v>0</v>
      </c>
      <c r="Q215" s="196"/>
      <c r="R215" s="197">
        <f>SUM(R216:R219)</f>
        <v>2.9409399999999999</v>
      </c>
      <c r="S215" s="196"/>
      <c r="T215" s="198">
        <f>SUM(T216:T219)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99" t="s">
        <v>78</v>
      </c>
      <c r="AT215" s="200" t="s">
        <v>69</v>
      </c>
      <c r="AU215" s="200" t="s">
        <v>78</v>
      </c>
      <c r="AY215" s="199" t="s">
        <v>126</v>
      </c>
      <c r="BK215" s="201">
        <f>SUM(BK216:BK219)</f>
        <v>0</v>
      </c>
    </row>
    <row r="216" s="2" customFormat="1" ht="14.4" customHeight="1">
      <c r="A216" s="38"/>
      <c r="B216" s="39"/>
      <c r="C216" s="204" t="s">
        <v>552</v>
      </c>
      <c r="D216" s="204" t="s">
        <v>128</v>
      </c>
      <c r="E216" s="205" t="s">
        <v>553</v>
      </c>
      <c r="F216" s="206" t="s">
        <v>554</v>
      </c>
      <c r="G216" s="207" t="s">
        <v>313</v>
      </c>
      <c r="H216" s="208">
        <v>4</v>
      </c>
      <c r="I216" s="209"/>
      <c r="J216" s="210">
        <f>ROUND(I216*H216,2)</f>
        <v>0</v>
      </c>
      <c r="K216" s="206" t="s">
        <v>140</v>
      </c>
      <c r="L216" s="44"/>
      <c r="M216" s="211" t="s">
        <v>19</v>
      </c>
      <c r="N216" s="212" t="s">
        <v>41</v>
      </c>
      <c r="O216" s="84"/>
      <c r="P216" s="213">
        <f>O216*H216</f>
        <v>0</v>
      </c>
      <c r="Q216" s="213">
        <v>0</v>
      </c>
      <c r="R216" s="213">
        <f>Q216*H216</f>
        <v>0</v>
      </c>
      <c r="S216" s="213">
        <v>0</v>
      </c>
      <c r="T216" s="214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5" t="s">
        <v>132</v>
      </c>
      <c r="AT216" s="215" t="s">
        <v>128</v>
      </c>
      <c r="AU216" s="215" t="s">
        <v>80</v>
      </c>
      <c r="AY216" s="17" t="s">
        <v>126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7" t="s">
        <v>78</v>
      </c>
      <c r="BK216" s="216">
        <f>ROUND(I216*H216,2)</f>
        <v>0</v>
      </c>
      <c r="BL216" s="17" t="s">
        <v>132</v>
      </c>
      <c r="BM216" s="215" t="s">
        <v>555</v>
      </c>
    </row>
    <row r="217" s="2" customFormat="1" ht="14.4" customHeight="1">
      <c r="A217" s="38"/>
      <c r="B217" s="39"/>
      <c r="C217" s="244" t="s">
        <v>556</v>
      </c>
      <c r="D217" s="244" t="s">
        <v>238</v>
      </c>
      <c r="E217" s="245" t="s">
        <v>557</v>
      </c>
      <c r="F217" s="246" t="s">
        <v>558</v>
      </c>
      <c r="G217" s="247" t="s">
        <v>313</v>
      </c>
      <c r="H217" s="248">
        <v>4</v>
      </c>
      <c r="I217" s="249"/>
      <c r="J217" s="250">
        <f>ROUND(I217*H217,2)</f>
        <v>0</v>
      </c>
      <c r="K217" s="246" t="s">
        <v>140</v>
      </c>
      <c r="L217" s="251"/>
      <c r="M217" s="252" t="s">
        <v>19</v>
      </c>
      <c r="N217" s="253" t="s">
        <v>41</v>
      </c>
      <c r="O217" s="84"/>
      <c r="P217" s="213">
        <f>O217*H217</f>
        <v>0</v>
      </c>
      <c r="Q217" s="213">
        <v>0.051529999999999999</v>
      </c>
      <c r="R217" s="213">
        <f>Q217*H217</f>
        <v>0.20612</v>
      </c>
      <c r="S217" s="213">
        <v>0</v>
      </c>
      <c r="T217" s="214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5" t="s">
        <v>175</v>
      </c>
      <c r="AT217" s="215" t="s">
        <v>238</v>
      </c>
      <c r="AU217" s="215" t="s">
        <v>80</v>
      </c>
      <c r="AY217" s="17" t="s">
        <v>126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7" t="s">
        <v>78</v>
      </c>
      <c r="BK217" s="216">
        <f>ROUND(I217*H217,2)</f>
        <v>0</v>
      </c>
      <c r="BL217" s="17" t="s">
        <v>132</v>
      </c>
      <c r="BM217" s="215" t="s">
        <v>559</v>
      </c>
    </row>
    <row r="218" s="2" customFormat="1" ht="30" customHeight="1">
      <c r="A218" s="38"/>
      <c r="B218" s="39"/>
      <c r="C218" s="204" t="s">
        <v>560</v>
      </c>
      <c r="D218" s="204" t="s">
        <v>128</v>
      </c>
      <c r="E218" s="205" t="s">
        <v>561</v>
      </c>
      <c r="F218" s="206" t="s">
        <v>562</v>
      </c>
      <c r="G218" s="207" t="s">
        <v>478</v>
      </c>
      <c r="H218" s="208">
        <v>401</v>
      </c>
      <c r="I218" s="209"/>
      <c r="J218" s="210">
        <f>ROUND(I218*H218,2)</f>
        <v>0</v>
      </c>
      <c r="K218" s="206" t="s">
        <v>140</v>
      </c>
      <c r="L218" s="44"/>
      <c r="M218" s="211" t="s">
        <v>19</v>
      </c>
      <c r="N218" s="212" t="s">
        <v>41</v>
      </c>
      <c r="O218" s="84"/>
      <c r="P218" s="213">
        <f>O218*H218</f>
        <v>0</v>
      </c>
      <c r="Q218" s="213">
        <v>0.0068199999999999997</v>
      </c>
      <c r="R218" s="213">
        <f>Q218*H218</f>
        <v>2.73482</v>
      </c>
      <c r="S218" s="213">
        <v>0</v>
      </c>
      <c r="T218" s="21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5" t="s">
        <v>132</v>
      </c>
      <c r="AT218" s="215" t="s">
        <v>128</v>
      </c>
      <c r="AU218" s="215" t="s">
        <v>80</v>
      </c>
      <c r="AY218" s="17" t="s">
        <v>126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7" t="s">
        <v>78</v>
      </c>
      <c r="BK218" s="216">
        <f>ROUND(I218*H218,2)</f>
        <v>0</v>
      </c>
      <c r="BL218" s="17" t="s">
        <v>132</v>
      </c>
      <c r="BM218" s="215" t="s">
        <v>563</v>
      </c>
    </row>
    <row r="219" s="2" customFormat="1">
      <c r="A219" s="38"/>
      <c r="B219" s="39"/>
      <c r="C219" s="40"/>
      <c r="D219" s="217" t="s">
        <v>134</v>
      </c>
      <c r="E219" s="40"/>
      <c r="F219" s="218" t="s">
        <v>564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134</v>
      </c>
      <c r="AU219" s="17" t="s">
        <v>80</v>
      </c>
    </row>
    <row r="220" s="12" customFormat="1" ht="22.8" customHeight="1">
      <c r="A220" s="12"/>
      <c r="B220" s="188"/>
      <c r="C220" s="189"/>
      <c r="D220" s="190" t="s">
        <v>69</v>
      </c>
      <c r="E220" s="202" t="s">
        <v>181</v>
      </c>
      <c r="F220" s="202" t="s">
        <v>565</v>
      </c>
      <c r="G220" s="189"/>
      <c r="H220" s="189"/>
      <c r="I220" s="192"/>
      <c r="J220" s="203">
        <f>BK220</f>
        <v>0</v>
      </c>
      <c r="K220" s="189"/>
      <c r="L220" s="194"/>
      <c r="M220" s="195"/>
      <c r="N220" s="196"/>
      <c r="O220" s="196"/>
      <c r="P220" s="197">
        <f>SUM(P221:P222)</f>
        <v>0</v>
      </c>
      <c r="Q220" s="196"/>
      <c r="R220" s="197">
        <f>SUM(R221:R222)</f>
        <v>0</v>
      </c>
      <c r="S220" s="196"/>
      <c r="T220" s="198">
        <f>SUM(T221:T222)</f>
        <v>1.63398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199" t="s">
        <v>78</v>
      </c>
      <c r="AT220" s="200" t="s">
        <v>69</v>
      </c>
      <c r="AU220" s="200" t="s">
        <v>78</v>
      </c>
      <c r="AY220" s="199" t="s">
        <v>126</v>
      </c>
      <c r="BK220" s="201">
        <f>SUM(BK221:BK222)</f>
        <v>0</v>
      </c>
    </row>
    <row r="221" s="2" customFormat="1" ht="14.4" customHeight="1">
      <c r="A221" s="38"/>
      <c r="B221" s="39"/>
      <c r="C221" s="204" t="s">
        <v>566</v>
      </c>
      <c r="D221" s="204" t="s">
        <v>128</v>
      </c>
      <c r="E221" s="205" t="s">
        <v>567</v>
      </c>
      <c r="F221" s="206" t="s">
        <v>568</v>
      </c>
      <c r="G221" s="207" t="s">
        <v>478</v>
      </c>
      <c r="H221" s="208">
        <v>401</v>
      </c>
      <c r="I221" s="209"/>
      <c r="J221" s="210">
        <f>ROUND(I221*H221,2)</f>
        <v>0</v>
      </c>
      <c r="K221" s="206" t="s">
        <v>140</v>
      </c>
      <c r="L221" s="44"/>
      <c r="M221" s="211" t="s">
        <v>19</v>
      </c>
      <c r="N221" s="212" t="s">
        <v>41</v>
      </c>
      <c r="O221" s="84"/>
      <c r="P221" s="213">
        <f>O221*H221</f>
        <v>0</v>
      </c>
      <c r="Q221" s="213">
        <v>0</v>
      </c>
      <c r="R221" s="213">
        <f>Q221*H221</f>
        <v>0</v>
      </c>
      <c r="S221" s="213">
        <v>0.00198</v>
      </c>
      <c r="T221" s="214">
        <f>S221*H221</f>
        <v>0.79398000000000002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5" t="s">
        <v>132</v>
      </c>
      <c r="AT221" s="215" t="s">
        <v>128</v>
      </c>
      <c r="AU221" s="215" t="s">
        <v>80</v>
      </c>
      <c r="AY221" s="17" t="s">
        <v>126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7" t="s">
        <v>78</v>
      </c>
      <c r="BK221" s="216">
        <f>ROUND(I221*H221,2)</f>
        <v>0</v>
      </c>
      <c r="BL221" s="17" t="s">
        <v>132</v>
      </c>
      <c r="BM221" s="215" t="s">
        <v>569</v>
      </c>
    </row>
    <row r="222" s="2" customFormat="1" ht="14.4" customHeight="1">
      <c r="A222" s="38"/>
      <c r="B222" s="39"/>
      <c r="C222" s="204" t="s">
        <v>570</v>
      </c>
      <c r="D222" s="204" t="s">
        <v>128</v>
      </c>
      <c r="E222" s="205" t="s">
        <v>571</v>
      </c>
      <c r="F222" s="206" t="s">
        <v>572</v>
      </c>
      <c r="G222" s="207" t="s">
        <v>313</v>
      </c>
      <c r="H222" s="208">
        <v>4</v>
      </c>
      <c r="I222" s="209"/>
      <c r="J222" s="210">
        <f>ROUND(I222*H222,2)</f>
        <v>0</v>
      </c>
      <c r="K222" s="206" t="s">
        <v>140</v>
      </c>
      <c r="L222" s="44"/>
      <c r="M222" s="211" t="s">
        <v>19</v>
      </c>
      <c r="N222" s="212" t="s">
        <v>41</v>
      </c>
      <c r="O222" s="84"/>
      <c r="P222" s="213">
        <f>O222*H222</f>
        <v>0</v>
      </c>
      <c r="Q222" s="213">
        <v>0</v>
      </c>
      <c r="R222" s="213">
        <f>Q222*H222</f>
        <v>0</v>
      </c>
      <c r="S222" s="213">
        <v>0.20999999999999999</v>
      </c>
      <c r="T222" s="214">
        <f>S222*H222</f>
        <v>0.83999999999999997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5" t="s">
        <v>132</v>
      </c>
      <c r="AT222" s="215" t="s">
        <v>128</v>
      </c>
      <c r="AU222" s="215" t="s">
        <v>80</v>
      </c>
      <c r="AY222" s="17" t="s">
        <v>126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7" t="s">
        <v>78</v>
      </c>
      <c r="BK222" s="216">
        <f>ROUND(I222*H222,2)</f>
        <v>0</v>
      </c>
      <c r="BL222" s="17" t="s">
        <v>132</v>
      </c>
      <c r="BM222" s="215" t="s">
        <v>573</v>
      </c>
    </row>
    <row r="223" s="12" customFormat="1" ht="22.8" customHeight="1">
      <c r="A223" s="12"/>
      <c r="B223" s="188"/>
      <c r="C223" s="189"/>
      <c r="D223" s="190" t="s">
        <v>69</v>
      </c>
      <c r="E223" s="202" t="s">
        <v>297</v>
      </c>
      <c r="F223" s="202" t="s">
        <v>298</v>
      </c>
      <c r="G223" s="189"/>
      <c r="H223" s="189"/>
      <c r="I223" s="192"/>
      <c r="J223" s="203">
        <f>BK223</f>
        <v>0</v>
      </c>
      <c r="K223" s="189"/>
      <c r="L223" s="194"/>
      <c r="M223" s="195"/>
      <c r="N223" s="196"/>
      <c r="O223" s="196"/>
      <c r="P223" s="197">
        <f>P224</f>
        <v>0</v>
      </c>
      <c r="Q223" s="196"/>
      <c r="R223" s="197">
        <f>R224</f>
        <v>0</v>
      </c>
      <c r="S223" s="196"/>
      <c r="T223" s="198">
        <f>T224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199" t="s">
        <v>78</v>
      </c>
      <c r="AT223" s="200" t="s">
        <v>69</v>
      </c>
      <c r="AU223" s="200" t="s">
        <v>78</v>
      </c>
      <c r="AY223" s="199" t="s">
        <v>126</v>
      </c>
      <c r="BK223" s="201">
        <f>BK224</f>
        <v>0</v>
      </c>
    </row>
    <row r="224" s="2" customFormat="1" ht="14.4" customHeight="1">
      <c r="A224" s="38"/>
      <c r="B224" s="39"/>
      <c r="C224" s="204" t="s">
        <v>574</v>
      </c>
      <c r="D224" s="204" t="s">
        <v>128</v>
      </c>
      <c r="E224" s="205" t="s">
        <v>575</v>
      </c>
      <c r="F224" s="206" t="s">
        <v>576</v>
      </c>
      <c r="G224" s="207" t="s">
        <v>190</v>
      </c>
      <c r="H224" s="208">
        <v>17.431999999999999</v>
      </c>
      <c r="I224" s="209"/>
      <c r="J224" s="210">
        <f>ROUND(I224*H224,2)</f>
        <v>0</v>
      </c>
      <c r="K224" s="206" t="s">
        <v>362</v>
      </c>
      <c r="L224" s="44"/>
      <c r="M224" s="211" t="s">
        <v>19</v>
      </c>
      <c r="N224" s="212" t="s">
        <v>41</v>
      </c>
      <c r="O224" s="84"/>
      <c r="P224" s="213">
        <f>O224*H224</f>
        <v>0</v>
      </c>
      <c r="Q224" s="213">
        <v>0</v>
      </c>
      <c r="R224" s="213">
        <f>Q224*H224</f>
        <v>0</v>
      </c>
      <c r="S224" s="213">
        <v>0</v>
      </c>
      <c r="T224" s="21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5" t="s">
        <v>132</v>
      </c>
      <c r="AT224" s="215" t="s">
        <v>128</v>
      </c>
      <c r="AU224" s="215" t="s">
        <v>80</v>
      </c>
      <c r="AY224" s="17" t="s">
        <v>126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7" t="s">
        <v>78</v>
      </c>
      <c r="BK224" s="216">
        <f>ROUND(I224*H224,2)</f>
        <v>0</v>
      </c>
      <c r="BL224" s="17" t="s">
        <v>132</v>
      </c>
      <c r="BM224" s="215" t="s">
        <v>577</v>
      </c>
    </row>
    <row r="225" s="12" customFormat="1" ht="25.92" customHeight="1">
      <c r="A225" s="12"/>
      <c r="B225" s="188"/>
      <c r="C225" s="189"/>
      <c r="D225" s="190" t="s">
        <v>69</v>
      </c>
      <c r="E225" s="191" t="s">
        <v>97</v>
      </c>
      <c r="F225" s="191" t="s">
        <v>578</v>
      </c>
      <c r="G225" s="189"/>
      <c r="H225" s="189"/>
      <c r="I225" s="192"/>
      <c r="J225" s="193">
        <f>BK225</f>
        <v>0</v>
      </c>
      <c r="K225" s="189"/>
      <c r="L225" s="194"/>
      <c r="M225" s="195"/>
      <c r="N225" s="196"/>
      <c r="O225" s="196"/>
      <c r="P225" s="197">
        <f>P226</f>
        <v>0</v>
      </c>
      <c r="Q225" s="196"/>
      <c r="R225" s="197">
        <f>R226</f>
        <v>0</v>
      </c>
      <c r="S225" s="196"/>
      <c r="T225" s="198">
        <f>T226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199" t="s">
        <v>160</v>
      </c>
      <c r="AT225" s="200" t="s">
        <v>69</v>
      </c>
      <c r="AU225" s="200" t="s">
        <v>70</v>
      </c>
      <c r="AY225" s="199" t="s">
        <v>126</v>
      </c>
      <c r="BK225" s="201">
        <f>BK226</f>
        <v>0</v>
      </c>
    </row>
    <row r="226" s="12" customFormat="1" ht="22.8" customHeight="1">
      <c r="A226" s="12"/>
      <c r="B226" s="188"/>
      <c r="C226" s="189"/>
      <c r="D226" s="190" t="s">
        <v>69</v>
      </c>
      <c r="E226" s="202" t="s">
        <v>579</v>
      </c>
      <c r="F226" s="202" t="s">
        <v>580</v>
      </c>
      <c r="G226" s="189"/>
      <c r="H226" s="189"/>
      <c r="I226" s="192"/>
      <c r="J226" s="203">
        <f>BK226</f>
        <v>0</v>
      </c>
      <c r="K226" s="189"/>
      <c r="L226" s="194"/>
      <c r="M226" s="195"/>
      <c r="N226" s="196"/>
      <c r="O226" s="196"/>
      <c r="P226" s="197">
        <f>SUM(P227:P228)</f>
        <v>0</v>
      </c>
      <c r="Q226" s="196"/>
      <c r="R226" s="197">
        <f>SUM(R227:R228)</f>
        <v>0</v>
      </c>
      <c r="S226" s="196"/>
      <c r="T226" s="198">
        <f>SUM(T227:T228)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199" t="s">
        <v>160</v>
      </c>
      <c r="AT226" s="200" t="s">
        <v>69</v>
      </c>
      <c r="AU226" s="200" t="s">
        <v>78</v>
      </c>
      <c r="AY226" s="199" t="s">
        <v>126</v>
      </c>
      <c r="BK226" s="201">
        <f>SUM(BK227:BK228)</f>
        <v>0</v>
      </c>
    </row>
    <row r="227" s="2" customFormat="1" ht="14.4" customHeight="1">
      <c r="A227" s="38"/>
      <c r="B227" s="39"/>
      <c r="C227" s="204" t="s">
        <v>581</v>
      </c>
      <c r="D227" s="204" t="s">
        <v>128</v>
      </c>
      <c r="E227" s="205" t="s">
        <v>582</v>
      </c>
      <c r="F227" s="206" t="s">
        <v>583</v>
      </c>
      <c r="G227" s="207" t="s">
        <v>584</v>
      </c>
      <c r="H227" s="208">
        <v>1</v>
      </c>
      <c r="I227" s="209"/>
      <c r="J227" s="210">
        <f>ROUND(I227*H227,2)</f>
        <v>0</v>
      </c>
      <c r="K227" s="206" t="s">
        <v>140</v>
      </c>
      <c r="L227" s="44"/>
      <c r="M227" s="211" t="s">
        <v>19</v>
      </c>
      <c r="N227" s="212" t="s">
        <v>41</v>
      </c>
      <c r="O227" s="84"/>
      <c r="P227" s="213">
        <f>O227*H227</f>
        <v>0</v>
      </c>
      <c r="Q227" s="213">
        <v>0</v>
      </c>
      <c r="R227" s="213">
        <f>Q227*H227</f>
        <v>0</v>
      </c>
      <c r="S227" s="213">
        <v>0</v>
      </c>
      <c r="T227" s="214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15" t="s">
        <v>363</v>
      </c>
      <c r="AT227" s="215" t="s">
        <v>128</v>
      </c>
      <c r="AU227" s="215" t="s">
        <v>80</v>
      </c>
      <c r="AY227" s="17" t="s">
        <v>126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17" t="s">
        <v>78</v>
      </c>
      <c r="BK227" s="216">
        <f>ROUND(I227*H227,2)</f>
        <v>0</v>
      </c>
      <c r="BL227" s="17" t="s">
        <v>363</v>
      </c>
      <c r="BM227" s="215" t="s">
        <v>585</v>
      </c>
    </row>
    <row r="228" s="2" customFormat="1">
      <c r="A228" s="38"/>
      <c r="B228" s="39"/>
      <c r="C228" s="40"/>
      <c r="D228" s="217" t="s">
        <v>134</v>
      </c>
      <c r="E228" s="40"/>
      <c r="F228" s="218" t="s">
        <v>586</v>
      </c>
      <c r="G228" s="40"/>
      <c r="H228" s="40"/>
      <c r="I228" s="219"/>
      <c r="J228" s="40"/>
      <c r="K228" s="40"/>
      <c r="L228" s="44"/>
      <c r="M228" s="259"/>
      <c r="N228" s="260"/>
      <c r="O228" s="256"/>
      <c r="P228" s="256"/>
      <c r="Q228" s="256"/>
      <c r="R228" s="256"/>
      <c r="S228" s="256"/>
      <c r="T228" s="261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134</v>
      </c>
      <c r="AU228" s="17" t="s">
        <v>80</v>
      </c>
    </row>
    <row r="229" s="2" customFormat="1" ht="6.96" customHeight="1">
      <c r="A229" s="38"/>
      <c r="B229" s="59"/>
      <c r="C229" s="60"/>
      <c r="D229" s="60"/>
      <c r="E229" s="60"/>
      <c r="F229" s="60"/>
      <c r="G229" s="60"/>
      <c r="H229" s="60"/>
      <c r="I229" s="60"/>
      <c r="J229" s="60"/>
      <c r="K229" s="60"/>
      <c r="L229" s="44"/>
      <c r="M229" s="38"/>
      <c r="O229" s="38"/>
      <c r="P229" s="38"/>
      <c r="Q229" s="38"/>
      <c r="R229" s="38"/>
      <c r="S229" s="38"/>
      <c r="T229" s="38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</row>
  </sheetData>
  <sheetProtection sheet="1" autoFilter="0" formatColumns="0" formatRows="0" objects="1" scenarios="1" spinCount="100000" saltValue="UBXstBa2JjM5vmuLD84UiF770tBU/ICzlId9+UV4B6D75TSIFarH5LqUzJSk1/1KccXFpirXihTotAGIxu2uPw==" hashValue="kQRisxJwhMcKJpobU6bksmTS8Pg73HXe5CkTcU365S9aeQlwQcePaKQd09gFUNAjvvR0bM0mJuR50r0SemiCCw==" algorithmName="SHA-512" password="CC35"/>
  <autoFilter ref="C85:K228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4.4" customHeight="1">
      <c r="B7" s="20"/>
      <c r="E7" s="133" t="str">
        <f>'Rekapitulace stavby'!K6</f>
        <v>Revitalizace Mnišího potoka v k.ú. Jinačovice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100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5.6" customHeight="1">
      <c r="A9" s="38"/>
      <c r="B9" s="44"/>
      <c r="C9" s="38"/>
      <c r="D9" s="38"/>
      <c r="E9" s="135" t="s">
        <v>587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9. 2. 2021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4.4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ROUND((SUM(BE81:BE117)),  2)</f>
        <v>0</v>
      </c>
      <c r="G33" s="38"/>
      <c r="H33" s="38"/>
      <c r="I33" s="148">
        <v>0.20999999999999999</v>
      </c>
      <c r="J33" s="147">
        <f>ROUND(((SUM(BE81:BE117))*I33),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ROUND((SUM(BF81:BF117)),  2)</f>
        <v>0</v>
      </c>
      <c r="G34" s="38"/>
      <c r="H34" s="38"/>
      <c r="I34" s="148">
        <v>0.14999999999999999</v>
      </c>
      <c r="J34" s="147">
        <f>ROUND(((SUM(BF81:BF117))*I34),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ROUND((SUM(BG81:BG117)),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ROUND((SUM(BH81:BH117)),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ROUND((SUM(BI81:BI117)),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4.4" customHeight="1">
      <c r="A48" s="38"/>
      <c r="B48" s="39"/>
      <c r="C48" s="40"/>
      <c r="D48" s="40"/>
      <c r="E48" s="160" t="str">
        <f>E7</f>
        <v>Revitalizace Mnišího potoka v k.ú. Jinačovice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5.6" customHeight="1">
      <c r="A50" s="38"/>
      <c r="B50" s="39"/>
      <c r="C50" s="40"/>
      <c r="D50" s="40"/>
      <c r="E50" s="69" t="str">
        <f>E9</f>
        <v>02.01 - SO02 - Rozvojová péče o výsadby - 1. ROK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Jinačovice</v>
      </c>
      <c r="G52" s="40"/>
      <c r="H52" s="40"/>
      <c r="I52" s="32" t="s">
        <v>23</v>
      </c>
      <c r="J52" s="72" t="str">
        <f>IF(J12="","",J12)</f>
        <v>9. 2. 2021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6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6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103</v>
      </c>
      <c r="D57" s="162"/>
      <c r="E57" s="162"/>
      <c r="F57" s="162"/>
      <c r="G57" s="162"/>
      <c r="H57" s="162"/>
      <c r="I57" s="162"/>
      <c r="J57" s="163" t="s">
        <v>104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105</v>
      </c>
    </row>
    <row r="60" s="9" customFormat="1" ht="24.96" customHeight="1">
      <c r="A60" s="9"/>
      <c r="B60" s="165"/>
      <c r="C60" s="166"/>
      <c r="D60" s="167" t="s">
        <v>106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107</v>
      </c>
      <c r="E61" s="174"/>
      <c r="F61" s="174"/>
      <c r="G61" s="174"/>
      <c r="H61" s="174"/>
      <c r="I61" s="174"/>
      <c r="J61" s="175">
        <f>J83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111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4.4" customHeight="1">
      <c r="A71" s="38"/>
      <c r="B71" s="39"/>
      <c r="C71" s="40"/>
      <c r="D71" s="40"/>
      <c r="E71" s="160" t="str">
        <f>E7</f>
        <v>Revitalizace Mnišího potoka v k.ú. Jinačovice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100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5.6" customHeight="1">
      <c r="A73" s="38"/>
      <c r="B73" s="39"/>
      <c r="C73" s="40"/>
      <c r="D73" s="40"/>
      <c r="E73" s="69" t="str">
        <f>E9</f>
        <v>02.01 - SO02 - Rozvojová péče o výsadby - 1. ROK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Jinačovice</v>
      </c>
      <c r="G75" s="40"/>
      <c r="H75" s="40"/>
      <c r="I75" s="32" t="s">
        <v>23</v>
      </c>
      <c r="J75" s="72" t="str">
        <f>IF(J12="","",J12)</f>
        <v>9. 2. 2021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6" customHeight="1">
      <c r="A77" s="38"/>
      <c r="B77" s="39"/>
      <c r="C77" s="32" t="s">
        <v>25</v>
      </c>
      <c r="D77" s="40"/>
      <c r="E77" s="40"/>
      <c r="F77" s="27" t="str">
        <f>E15</f>
        <v xml:space="preserve"> </v>
      </c>
      <c r="G77" s="40"/>
      <c r="H77" s="40"/>
      <c r="I77" s="32" t="s">
        <v>31</v>
      </c>
      <c r="J77" s="36" t="str">
        <f>E21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6" customHeight="1">
      <c r="A78" s="38"/>
      <c r="B78" s="39"/>
      <c r="C78" s="32" t="s">
        <v>29</v>
      </c>
      <c r="D78" s="40"/>
      <c r="E78" s="40"/>
      <c r="F78" s="27" t="str">
        <f>IF(E18="","",E18)</f>
        <v>Vyplň údaj</v>
      </c>
      <c r="G78" s="40"/>
      <c r="H78" s="40"/>
      <c r="I78" s="32" t="s">
        <v>33</v>
      </c>
      <c r="J78" s="36" t="str">
        <f>E24</f>
        <v xml:space="preserve"> 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7"/>
      <c r="B80" s="178"/>
      <c r="C80" s="179" t="s">
        <v>112</v>
      </c>
      <c r="D80" s="180" t="s">
        <v>55</v>
      </c>
      <c r="E80" s="180" t="s">
        <v>51</v>
      </c>
      <c r="F80" s="180" t="s">
        <v>52</v>
      </c>
      <c r="G80" s="180" t="s">
        <v>113</v>
      </c>
      <c r="H80" s="180" t="s">
        <v>114</v>
      </c>
      <c r="I80" s="180" t="s">
        <v>115</v>
      </c>
      <c r="J80" s="180" t="s">
        <v>104</v>
      </c>
      <c r="K80" s="181" t="s">
        <v>116</v>
      </c>
      <c r="L80" s="182"/>
      <c r="M80" s="92" t="s">
        <v>19</v>
      </c>
      <c r="N80" s="93" t="s">
        <v>40</v>
      </c>
      <c r="O80" s="93" t="s">
        <v>117</v>
      </c>
      <c r="P80" s="93" t="s">
        <v>118</v>
      </c>
      <c r="Q80" s="93" t="s">
        <v>119</v>
      </c>
      <c r="R80" s="93" t="s">
        <v>120</v>
      </c>
      <c r="S80" s="93" t="s">
        <v>121</v>
      </c>
      <c r="T80" s="94" t="s">
        <v>122</v>
      </c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</row>
    <row r="81" s="2" customFormat="1" ht="22.8" customHeight="1">
      <c r="A81" s="38"/>
      <c r="B81" s="39"/>
      <c r="C81" s="99" t="s">
        <v>123</v>
      </c>
      <c r="D81" s="40"/>
      <c r="E81" s="40"/>
      <c r="F81" s="40"/>
      <c r="G81" s="40"/>
      <c r="H81" s="40"/>
      <c r="I81" s="40"/>
      <c r="J81" s="183">
        <f>BK81</f>
        <v>0</v>
      </c>
      <c r="K81" s="40"/>
      <c r="L81" s="44"/>
      <c r="M81" s="95"/>
      <c r="N81" s="184"/>
      <c r="O81" s="96"/>
      <c r="P81" s="185">
        <f>P82</f>
        <v>0</v>
      </c>
      <c r="Q81" s="96"/>
      <c r="R81" s="185">
        <f>R82</f>
        <v>0</v>
      </c>
      <c r="S81" s="96"/>
      <c r="T81" s="186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69</v>
      </c>
      <c r="AU81" s="17" t="s">
        <v>105</v>
      </c>
      <c r="BK81" s="187">
        <f>BK82</f>
        <v>0</v>
      </c>
    </row>
    <row r="82" s="12" customFormat="1" ht="25.92" customHeight="1">
      <c r="A82" s="12"/>
      <c r="B82" s="188"/>
      <c r="C82" s="189"/>
      <c r="D82" s="190" t="s">
        <v>69</v>
      </c>
      <c r="E82" s="191" t="s">
        <v>124</v>
      </c>
      <c r="F82" s="191" t="s">
        <v>125</v>
      </c>
      <c r="G82" s="189"/>
      <c r="H82" s="189"/>
      <c r="I82" s="192"/>
      <c r="J82" s="193">
        <f>BK82</f>
        <v>0</v>
      </c>
      <c r="K82" s="189"/>
      <c r="L82" s="194"/>
      <c r="M82" s="195"/>
      <c r="N82" s="196"/>
      <c r="O82" s="196"/>
      <c r="P82" s="197">
        <f>P83</f>
        <v>0</v>
      </c>
      <c r="Q82" s="196"/>
      <c r="R82" s="197">
        <f>R83</f>
        <v>0</v>
      </c>
      <c r="S82" s="196"/>
      <c r="T82" s="19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9" t="s">
        <v>78</v>
      </c>
      <c r="AT82" s="200" t="s">
        <v>69</v>
      </c>
      <c r="AU82" s="200" t="s">
        <v>70</v>
      </c>
      <c r="AY82" s="199" t="s">
        <v>126</v>
      </c>
      <c r="BK82" s="201">
        <f>BK83</f>
        <v>0</v>
      </c>
    </row>
    <row r="83" s="12" customFormat="1" ht="22.8" customHeight="1">
      <c r="A83" s="12"/>
      <c r="B83" s="188"/>
      <c r="C83" s="189"/>
      <c r="D83" s="190" t="s">
        <v>69</v>
      </c>
      <c r="E83" s="202" t="s">
        <v>78</v>
      </c>
      <c r="F83" s="202" t="s">
        <v>127</v>
      </c>
      <c r="G83" s="189"/>
      <c r="H83" s="189"/>
      <c r="I83" s="192"/>
      <c r="J83" s="203">
        <f>BK83</f>
        <v>0</v>
      </c>
      <c r="K83" s="189"/>
      <c r="L83" s="194"/>
      <c r="M83" s="195"/>
      <c r="N83" s="196"/>
      <c r="O83" s="196"/>
      <c r="P83" s="197">
        <f>SUM(P84:P117)</f>
        <v>0</v>
      </c>
      <c r="Q83" s="196"/>
      <c r="R83" s="197">
        <f>SUM(R84:R117)</f>
        <v>0</v>
      </c>
      <c r="S83" s="196"/>
      <c r="T83" s="198">
        <f>SUM(T84:T117)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78</v>
      </c>
      <c r="AT83" s="200" t="s">
        <v>69</v>
      </c>
      <c r="AU83" s="200" t="s">
        <v>78</v>
      </c>
      <c r="AY83" s="199" t="s">
        <v>126</v>
      </c>
      <c r="BK83" s="201">
        <f>SUM(BK84:BK117)</f>
        <v>0</v>
      </c>
    </row>
    <row r="84" s="2" customFormat="1" ht="14.4" customHeight="1">
      <c r="A84" s="38"/>
      <c r="B84" s="39"/>
      <c r="C84" s="204" t="s">
        <v>78</v>
      </c>
      <c r="D84" s="204" t="s">
        <v>128</v>
      </c>
      <c r="E84" s="205" t="s">
        <v>588</v>
      </c>
      <c r="F84" s="206" t="s">
        <v>589</v>
      </c>
      <c r="G84" s="207" t="s">
        <v>196</v>
      </c>
      <c r="H84" s="208">
        <v>998</v>
      </c>
      <c r="I84" s="209"/>
      <c r="J84" s="210">
        <f>ROUND(I84*H84,2)</f>
        <v>0</v>
      </c>
      <c r="K84" s="206" t="s">
        <v>140</v>
      </c>
      <c r="L84" s="44"/>
      <c r="M84" s="211" t="s">
        <v>19</v>
      </c>
      <c r="N84" s="212" t="s">
        <v>41</v>
      </c>
      <c r="O84" s="84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5" t="s">
        <v>132</v>
      </c>
      <c r="AT84" s="215" t="s">
        <v>128</v>
      </c>
      <c r="AU84" s="215" t="s">
        <v>80</v>
      </c>
      <c r="AY84" s="17" t="s">
        <v>126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7" t="s">
        <v>78</v>
      </c>
      <c r="BK84" s="216">
        <f>ROUND(I84*H84,2)</f>
        <v>0</v>
      </c>
      <c r="BL84" s="17" t="s">
        <v>132</v>
      </c>
      <c r="BM84" s="215" t="s">
        <v>590</v>
      </c>
    </row>
    <row r="85" s="2" customFormat="1">
      <c r="A85" s="38"/>
      <c r="B85" s="39"/>
      <c r="C85" s="40"/>
      <c r="D85" s="217" t="s">
        <v>134</v>
      </c>
      <c r="E85" s="40"/>
      <c r="F85" s="218" t="s">
        <v>591</v>
      </c>
      <c r="G85" s="40"/>
      <c r="H85" s="40"/>
      <c r="I85" s="219"/>
      <c r="J85" s="40"/>
      <c r="K85" s="40"/>
      <c r="L85" s="44"/>
      <c r="M85" s="220"/>
      <c r="N85" s="221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134</v>
      </c>
      <c r="AU85" s="17" t="s">
        <v>80</v>
      </c>
    </row>
    <row r="86" s="2" customFormat="1" ht="14.4" customHeight="1">
      <c r="A86" s="38"/>
      <c r="B86" s="39"/>
      <c r="C86" s="204" t="s">
        <v>80</v>
      </c>
      <c r="D86" s="204" t="s">
        <v>128</v>
      </c>
      <c r="E86" s="205" t="s">
        <v>520</v>
      </c>
      <c r="F86" s="206" t="s">
        <v>592</v>
      </c>
      <c r="G86" s="207" t="s">
        <v>196</v>
      </c>
      <c r="H86" s="208">
        <v>1466</v>
      </c>
      <c r="I86" s="209"/>
      <c r="J86" s="210">
        <f>ROUND(I86*H86,2)</f>
        <v>0</v>
      </c>
      <c r="K86" s="206" t="s">
        <v>140</v>
      </c>
      <c r="L86" s="44"/>
      <c r="M86" s="211" t="s">
        <v>19</v>
      </c>
      <c r="N86" s="212" t="s">
        <v>41</v>
      </c>
      <c r="O86" s="84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5" t="s">
        <v>132</v>
      </c>
      <c r="AT86" s="215" t="s">
        <v>128</v>
      </c>
      <c r="AU86" s="215" t="s">
        <v>80</v>
      </c>
      <c r="AY86" s="17" t="s">
        <v>126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7" t="s">
        <v>78</v>
      </c>
      <c r="BK86" s="216">
        <f>ROUND(I86*H86,2)</f>
        <v>0</v>
      </c>
      <c r="BL86" s="17" t="s">
        <v>132</v>
      </c>
      <c r="BM86" s="215" t="s">
        <v>593</v>
      </c>
    </row>
    <row r="87" s="2" customFormat="1">
      <c r="A87" s="38"/>
      <c r="B87" s="39"/>
      <c r="C87" s="40"/>
      <c r="D87" s="217" t="s">
        <v>134</v>
      </c>
      <c r="E87" s="40"/>
      <c r="F87" s="218" t="s">
        <v>594</v>
      </c>
      <c r="G87" s="40"/>
      <c r="H87" s="40"/>
      <c r="I87" s="219"/>
      <c r="J87" s="40"/>
      <c r="K87" s="40"/>
      <c r="L87" s="44"/>
      <c r="M87" s="220"/>
      <c r="N87" s="221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134</v>
      </c>
      <c r="AU87" s="17" t="s">
        <v>80</v>
      </c>
    </row>
    <row r="88" s="2" customFormat="1" ht="14.4" customHeight="1">
      <c r="A88" s="38"/>
      <c r="B88" s="39"/>
      <c r="C88" s="204" t="s">
        <v>149</v>
      </c>
      <c r="D88" s="204" t="s">
        <v>128</v>
      </c>
      <c r="E88" s="205" t="s">
        <v>527</v>
      </c>
      <c r="F88" s="206" t="s">
        <v>595</v>
      </c>
      <c r="G88" s="207" t="s">
        <v>196</v>
      </c>
      <c r="H88" s="208">
        <v>1380.5</v>
      </c>
      <c r="I88" s="209"/>
      <c r="J88" s="210">
        <f>ROUND(I88*H88,2)</f>
        <v>0</v>
      </c>
      <c r="K88" s="206" t="s">
        <v>140</v>
      </c>
      <c r="L88" s="44"/>
      <c r="M88" s="211" t="s">
        <v>19</v>
      </c>
      <c r="N88" s="212" t="s">
        <v>41</v>
      </c>
      <c r="O88" s="84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5" t="s">
        <v>132</v>
      </c>
      <c r="AT88" s="215" t="s">
        <v>128</v>
      </c>
      <c r="AU88" s="215" t="s">
        <v>80</v>
      </c>
      <c r="AY88" s="17" t="s">
        <v>126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7" t="s">
        <v>78</v>
      </c>
      <c r="BK88" s="216">
        <f>ROUND(I88*H88,2)</f>
        <v>0</v>
      </c>
      <c r="BL88" s="17" t="s">
        <v>132</v>
      </c>
      <c r="BM88" s="215" t="s">
        <v>596</v>
      </c>
    </row>
    <row r="89" s="2" customFormat="1">
      <c r="A89" s="38"/>
      <c r="B89" s="39"/>
      <c r="C89" s="40"/>
      <c r="D89" s="217" t="s">
        <v>134</v>
      </c>
      <c r="E89" s="40"/>
      <c r="F89" s="218" t="s">
        <v>597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134</v>
      </c>
      <c r="AU89" s="17" t="s">
        <v>80</v>
      </c>
    </row>
    <row r="90" s="2" customFormat="1" ht="14.4" customHeight="1">
      <c r="A90" s="38"/>
      <c r="B90" s="39"/>
      <c r="C90" s="204" t="s">
        <v>132</v>
      </c>
      <c r="D90" s="204" t="s">
        <v>128</v>
      </c>
      <c r="E90" s="205" t="s">
        <v>598</v>
      </c>
      <c r="F90" s="206" t="s">
        <v>599</v>
      </c>
      <c r="G90" s="207" t="s">
        <v>131</v>
      </c>
      <c r="H90" s="208">
        <v>124.3</v>
      </c>
      <c r="I90" s="209"/>
      <c r="J90" s="210">
        <f>ROUND(I90*H90,2)</f>
        <v>0</v>
      </c>
      <c r="K90" s="206" t="s">
        <v>140</v>
      </c>
      <c r="L90" s="44"/>
      <c r="M90" s="211" t="s">
        <v>19</v>
      </c>
      <c r="N90" s="212" t="s">
        <v>41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132</v>
      </c>
      <c r="AT90" s="215" t="s">
        <v>128</v>
      </c>
      <c r="AU90" s="215" t="s">
        <v>80</v>
      </c>
      <c r="AY90" s="17" t="s">
        <v>126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78</v>
      </c>
      <c r="BK90" s="216">
        <f>ROUND(I90*H90,2)</f>
        <v>0</v>
      </c>
      <c r="BL90" s="17" t="s">
        <v>132</v>
      </c>
      <c r="BM90" s="215" t="s">
        <v>600</v>
      </c>
    </row>
    <row r="91" s="2" customFormat="1">
      <c r="A91" s="38"/>
      <c r="B91" s="39"/>
      <c r="C91" s="40"/>
      <c r="D91" s="217" t="s">
        <v>134</v>
      </c>
      <c r="E91" s="40"/>
      <c r="F91" s="218" t="s">
        <v>601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134</v>
      </c>
      <c r="AU91" s="17" t="s">
        <v>80</v>
      </c>
    </row>
    <row r="92" s="13" customFormat="1">
      <c r="A92" s="13"/>
      <c r="B92" s="222"/>
      <c r="C92" s="223"/>
      <c r="D92" s="217" t="s">
        <v>136</v>
      </c>
      <c r="E92" s="224" t="s">
        <v>19</v>
      </c>
      <c r="F92" s="225" t="s">
        <v>602</v>
      </c>
      <c r="G92" s="223"/>
      <c r="H92" s="226">
        <v>101.8</v>
      </c>
      <c r="I92" s="227"/>
      <c r="J92" s="223"/>
      <c r="K92" s="223"/>
      <c r="L92" s="228"/>
      <c r="M92" s="229"/>
      <c r="N92" s="230"/>
      <c r="O92" s="230"/>
      <c r="P92" s="230"/>
      <c r="Q92" s="230"/>
      <c r="R92" s="230"/>
      <c r="S92" s="230"/>
      <c r="T92" s="23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2" t="s">
        <v>136</v>
      </c>
      <c r="AU92" s="232" t="s">
        <v>80</v>
      </c>
      <c r="AV92" s="13" t="s">
        <v>80</v>
      </c>
      <c r="AW92" s="13" t="s">
        <v>32</v>
      </c>
      <c r="AX92" s="13" t="s">
        <v>70</v>
      </c>
      <c r="AY92" s="232" t="s">
        <v>126</v>
      </c>
    </row>
    <row r="93" s="13" customFormat="1">
      <c r="A93" s="13"/>
      <c r="B93" s="222"/>
      <c r="C93" s="223"/>
      <c r="D93" s="217" t="s">
        <v>136</v>
      </c>
      <c r="E93" s="224" t="s">
        <v>19</v>
      </c>
      <c r="F93" s="225" t="s">
        <v>603</v>
      </c>
      <c r="G93" s="223"/>
      <c r="H93" s="226">
        <v>22.5</v>
      </c>
      <c r="I93" s="227"/>
      <c r="J93" s="223"/>
      <c r="K93" s="223"/>
      <c r="L93" s="228"/>
      <c r="M93" s="229"/>
      <c r="N93" s="230"/>
      <c r="O93" s="230"/>
      <c r="P93" s="230"/>
      <c r="Q93" s="230"/>
      <c r="R93" s="230"/>
      <c r="S93" s="230"/>
      <c r="T93" s="23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2" t="s">
        <v>136</v>
      </c>
      <c r="AU93" s="232" t="s">
        <v>80</v>
      </c>
      <c r="AV93" s="13" t="s">
        <v>80</v>
      </c>
      <c r="AW93" s="13" t="s">
        <v>32</v>
      </c>
      <c r="AX93" s="13" t="s">
        <v>70</v>
      </c>
      <c r="AY93" s="232" t="s">
        <v>126</v>
      </c>
    </row>
    <row r="94" s="14" customFormat="1">
      <c r="A94" s="14"/>
      <c r="B94" s="233"/>
      <c r="C94" s="234"/>
      <c r="D94" s="217" t="s">
        <v>136</v>
      </c>
      <c r="E94" s="235" t="s">
        <v>19</v>
      </c>
      <c r="F94" s="236" t="s">
        <v>148</v>
      </c>
      <c r="G94" s="234"/>
      <c r="H94" s="237">
        <v>124.3</v>
      </c>
      <c r="I94" s="238"/>
      <c r="J94" s="234"/>
      <c r="K94" s="234"/>
      <c r="L94" s="239"/>
      <c r="M94" s="240"/>
      <c r="N94" s="241"/>
      <c r="O94" s="241"/>
      <c r="P94" s="241"/>
      <c r="Q94" s="241"/>
      <c r="R94" s="241"/>
      <c r="S94" s="241"/>
      <c r="T94" s="242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3" t="s">
        <v>136</v>
      </c>
      <c r="AU94" s="243" t="s">
        <v>80</v>
      </c>
      <c r="AV94" s="14" t="s">
        <v>132</v>
      </c>
      <c r="AW94" s="14" t="s">
        <v>32</v>
      </c>
      <c r="AX94" s="14" t="s">
        <v>78</v>
      </c>
      <c r="AY94" s="243" t="s">
        <v>126</v>
      </c>
    </row>
    <row r="95" s="2" customFormat="1" ht="14.4" customHeight="1">
      <c r="A95" s="38"/>
      <c r="B95" s="39"/>
      <c r="C95" s="204" t="s">
        <v>160</v>
      </c>
      <c r="D95" s="204" t="s">
        <v>128</v>
      </c>
      <c r="E95" s="205" t="s">
        <v>604</v>
      </c>
      <c r="F95" s="206" t="s">
        <v>605</v>
      </c>
      <c r="G95" s="207" t="s">
        <v>131</v>
      </c>
      <c r="H95" s="208">
        <v>99.799999999999997</v>
      </c>
      <c r="I95" s="209"/>
      <c r="J95" s="210">
        <f>ROUND(I95*H95,2)</f>
        <v>0</v>
      </c>
      <c r="K95" s="206" t="s">
        <v>140</v>
      </c>
      <c r="L95" s="44"/>
      <c r="M95" s="211" t="s">
        <v>19</v>
      </c>
      <c r="N95" s="212" t="s">
        <v>41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132</v>
      </c>
      <c r="AT95" s="215" t="s">
        <v>128</v>
      </c>
      <c r="AU95" s="215" t="s">
        <v>80</v>
      </c>
      <c r="AY95" s="17" t="s">
        <v>126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78</v>
      </c>
      <c r="BK95" s="216">
        <f>ROUND(I95*H95,2)</f>
        <v>0</v>
      </c>
      <c r="BL95" s="17" t="s">
        <v>132</v>
      </c>
      <c r="BM95" s="215" t="s">
        <v>606</v>
      </c>
    </row>
    <row r="96" s="2" customFormat="1">
      <c r="A96" s="38"/>
      <c r="B96" s="39"/>
      <c r="C96" s="40"/>
      <c r="D96" s="217" t="s">
        <v>134</v>
      </c>
      <c r="E96" s="40"/>
      <c r="F96" s="218" t="s">
        <v>607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134</v>
      </c>
      <c r="AU96" s="17" t="s">
        <v>80</v>
      </c>
    </row>
    <row r="97" s="13" customFormat="1">
      <c r="A97" s="13"/>
      <c r="B97" s="222"/>
      <c r="C97" s="223"/>
      <c r="D97" s="217" t="s">
        <v>136</v>
      </c>
      <c r="E97" s="224" t="s">
        <v>19</v>
      </c>
      <c r="F97" s="225" t="s">
        <v>608</v>
      </c>
      <c r="G97" s="223"/>
      <c r="H97" s="226">
        <v>99.799999999999997</v>
      </c>
      <c r="I97" s="227"/>
      <c r="J97" s="223"/>
      <c r="K97" s="223"/>
      <c r="L97" s="228"/>
      <c r="M97" s="229"/>
      <c r="N97" s="230"/>
      <c r="O97" s="230"/>
      <c r="P97" s="230"/>
      <c r="Q97" s="230"/>
      <c r="R97" s="230"/>
      <c r="S97" s="230"/>
      <c r="T97" s="23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2" t="s">
        <v>136</v>
      </c>
      <c r="AU97" s="232" t="s">
        <v>80</v>
      </c>
      <c r="AV97" s="13" t="s">
        <v>80</v>
      </c>
      <c r="AW97" s="13" t="s">
        <v>32</v>
      </c>
      <c r="AX97" s="13" t="s">
        <v>78</v>
      </c>
      <c r="AY97" s="232" t="s">
        <v>126</v>
      </c>
    </row>
    <row r="98" s="2" customFormat="1" ht="14.4" customHeight="1">
      <c r="A98" s="38"/>
      <c r="B98" s="39"/>
      <c r="C98" s="204" t="s">
        <v>165</v>
      </c>
      <c r="D98" s="204" t="s">
        <v>128</v>
      </c>
      <c r="E98" s="205" t="s">
        <v>544</v>
      </c>
      <c r="F98" s="206" t="s">
        <v>545</v>
      </c>
      <c r="G98" s="207" t="s">
        <v>131</v>
      </c>
      <c r="H98" s="208">
        <v>124.3</v>
      </c>
      <c r="I98" s="209"/>
      <c r="J98" s="210">
        <f>ROUND(I98*H98,2)</f>
        <v>0</v>
      </c>
      <c r="K98" s="206" t="s">
        <v>140</v>
      </c>
      <c r="L98" s="44"/>
      <c r="M98" s="211" t="s">
        <v>19</v>
      </c>
      <c r="N98" s="212" t="s">
        <v>41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132</v>
      </c>
      <c r="AT98" s="215" t="s">
        <v>128</v>
      </c>
      <c r="AU98" s="215" t="s">
        <v>80</v>
      </c>
      <c r="AY98" s="17" t="s">
        <v>126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78</v>
      </c>
      <c r="BK98" s="216">
        <f>ROUND(I98*H98,2)</f>
        <v>0</v>
      </c>
      <c r="BL98" s="17" t="s">
        <v>132</v>
      </c>
      <c r="BM98" s="215" t="s">
        <v>609</v>
      </c>
    </row>
    <row r="99" s="2" customFormat="1">
      <c r="A99" s="38"/>
      <c r="B99" s="39"/>
      <c r="C99" s="40"/>
      <c r="D99" s="217" t="s">
        <v>134</v>
      </c>
      <c r="E99" s="40"/>
      <c r="F99" s="218" t="s">
        <v>540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134</v>
      </c>
      <c r="AU99" s="17" t="s">
        <v>80</v>
      </c>
    </row>
    <row r="100" s="13" customFormat="1">
      <c r="A100" s="13"/>
      <c r="B100" s="222"/>
      <c r="C100" s="223"/>
      <c r="D100" s="217" t="s">
        <v>136</v>
      </c>
      <c r="E100" s="224" t="s">
        <v>19</v>
      </c>
      <c r="F100" s="225" t="s">
        <v>602</v>
      </c>
      <c r="G100" s="223"/>
      <c r="H100" s="226">
        <v>101.8</v>
      </c>
      <c r="I100" s="227"/>
      <c r="J100" s="223"/>
      <c r="K100" s="223"/>
      <c r="L100" s="228"/>
      <c r="M100" s="229"/>
      <c r="N100" s="230"/>
      <c r="O100" s="230"/>
      <c r="P100" s="230"/>
      <c r="Q100" s="230"/>
      <c r="R100" s="230"/>
      <c r="S100" s="230"/>
      <c r="T100" s="23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2" t="s">
        <v>136</v>
      </c>
      <c r="AU100" s="232" t="s">
        <v>80</v>
      </c>
      <c r="AV100" s="13" t="s">
        <v>80</v>
      </c>
      <c r="AW100" s="13" t="s">
        <v>32</v>
      </c>
      <c r="AX100" s="13" t="s">
        <v>70</v>
      </c>
      <c r="AY100" s="232" t="s">
        <v>126</v>
      </c>
    </row>
    <row r="101" s="13" customFormat="1">
      <c r="A101" s="13"/>
      <c r="B101" s="222"/>
      <c r="C101" s="223"/>
      <c r="D101" s="217" t="s">
        <v>136</v>
      </c>
      <c r="E101" s="224" t="s">
        <v>19</v>
      </c>
      <c r="F101" s="225" t="s">
        <v>603</v>
      </c>
      <c r="G101" s="223"/>
      <c r="H101" s="226">
        <v>22.5</v>
      </c>
      <c r="I101" s="227"/>
      <c r="J101" s="223"/>
      <c r="K101" s="223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136</v>
      </c>
      <c r="AU101" s="232" t="s">
        <v>80</v>
      </c>
      <c r="AV101" s="13" t="s">
        <v>80</v>
      </c>
      <c r="AW101" s="13" t="s">
        <v>32</v>
      </c>
      <c r="AX101" s="13" t="s">
        <v>70</v>
      </c>
      <c r="AY101" s="232" t="s">
        <v>126</v>
      </c>
    </row>
    <row r="102" s="14" customFormat="1">
      <c r="A102" s="14"/>
      <c r="B102" s="233"/>
      <c r="C102" s="234"/>
      <c r="D102" s="217" t="s">
        <v>136</v>
      </c>
      <c r="E102" s="235" t="s">
        <v>19</v>
      </c>
      <c r="F102" s="236" t="s">
        <v>148</v>
      </c>
      <c r="G102" s="234"/>
      <c r="H102" s="237">
        <v>124.3</v>
      </c>
      <c r="I102" s="238"/>
      <c r="J102" s="234"/>
      <c r="K102" s="234"/>
      <c r="L102" s="239"/>
      <c r="M102" s="240"/>
      <c r="N102" s="241"/>
      <c r="O102" s="241"/>
      <c r="P102" s="241"/>
      <c r="Q102" s="241"/>
      <c r="R102" s="241"/>
      <c r="S102" s="241"/>
      <c r="T102" s="242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3" t="s">
        <v>136</v>
      </c>
      <c r="AU102" s="243" t="s">
        <v>80</v>
      </c>
      <c r="AV102" s="14" t="s">
        <v>132</v>
      </c>
      <c r="AW102" s="14" t="s">
        <v>32</v>
      </c>
      <c r="AX102" s="14" t="s">
        <v>78</v>
      </c>
      <c r="AY102" s="243" t="s">
        <v>126</v>
      </c>
    </row>
    <row r="103" s="2" customFormat="1" ht="14.4" customHeight="1">
      <c r="A103" s="38"/>
      <c r="B103" s="39"/>
      <c r="C103" s="244" t="s">
        <v>170</v>
      </c>
      <c r="D103" s="244" t="s">
        <v>238</v>
      </c>
      <c r="E103" s="245" t="s">
        <v>610</v>
      </c>
      <c r="F103" s="246" t="s">
        <v>611</v>
      </c>
      <c r="G103" s="247" t="s">
        <v>131</v>
      </c>
      <c r="H103" s="248">
        <v>124.3</v>
      </c>
      <c r="I103" s="249"/>
      <c r="J103" s="250">
        <f>ROUND(I103*H103,2)</f>
        <v>0</v>
      </c>
      <c r="K103" s="246" t="s">
        <v>140</v>
      </c>
      <c r="L103" s="251"/>
      <c r="M103" s="252" t="s">
        <v>19</v>
      </c>
      <c r="N103" s="253" t="s">
        <v>41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175</v>
      </c>
      <c r="AT103" s="215" t="s">
        <v>238</v>
      </c>
      <c r="AU103" s="215" t="s">
        <v>80</v>
      </c>
      <c r="AY103" s="17" t="s">
        <v>126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78</v>
      </c>
      <c r="BK103" s="216">
        <f>ROUND(I103*H103,2)</f>
        <v>0</v>
      </c>
      <c r="BL103" s="17" t="s">
        <v>132</v>
      </c>
      <c r="BM103" s="215" t="s">
        <v>612</v>
      </c>
    </row>
    <row r="104" s="13" customFormat="1">
      <c r="A104" s="13"/>
      <c r="B104" s="222"/>
      <c r="C104" s="223"/>
      <c r="D104" s="217" t="s">
        <v>136</v>
      </c>
      <c r="E104" s="224" t="s">
        <v>19</v>
      </c>
      <c r="F104" s="225" t="s">
        <v>602</v>
      </c>
      <c r="G104" s="223"/>
      <c r="H104" s="226">
        <v>101.8</v>
      </c>
      <c r="I104" s="227"/>
      <c r="J104" s="223"/>
      <c r="K104" s="223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136</v>
      </c>
      <c r="AU104" s="232" t="s">
        <v>80</v>
      </c>
      <c r="AV104" s="13" t="s">
        <v>80</v>
      </c>
      <c r="AW104" s="13" t="s">
        <v>32</v>
      </c>
      <c r="AX104" s="13" t="s">
        <v>70</v>
      </c>
      <c r="AY104" s="232" t="s">
        <v>126</v>
      </c>
    </row>
    <row r="105" s="13" customFormat="1">
      <c r="A105" s="13"/>
      <c r="B105" s="222"/>
      <c r="C105" s="223"/>
      <c r="D105" s="217" t="s">
        <v>136</v>
      </c>
      <c r="E105" s="224" t="s">
        <v>19</v>
      </c>
      <c r="F105" s="225" t="s">
        <v>603</v>
      </c>
      <c r="G105" s="223"/>
      <c r="H105" s="226">
        <v>22.5</v>
      </c>
      <c r="I105" s="227"/>
      <c r="J105" s="223"/>
      <c r="K105" s="223"/>
      <c r="L105" s="228"/>
      <c r="M105" s="229"/>
      <c r="N105" s="230"/>
      <c r="O105" s="230"/>
      <c r="P105" s="230"/>
      <c r="Q105" s="230"/>
      <c r="R105" s="230"/>
      <c r="S105" s="230"/>
      <c r="T105" s="23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2" t="s">
        <v>136</v>
      </c>
      <c r="AU105" s="232" t="s">
        <v>80</v>
      </c>
      <c r="AV105" s="13" t="s">
        <v>80</v>
      </c>
      <c r="AW105" s="13" t="s">
        <v>32</v>
      </c>
      <c r="AX105" s="13" t="s">
        <v>70</v>
      </c>
      <c r="AY105" s="232" t="s">
        <v>126</v>
      </c>
    </row>
    <row r="106" s="14" customFormat="1">
      <c r="A106" s="14"/>
      <c r="B106" s="233"/>
      <c r="C106" s="234"/>
      <c r="D106" s="217" t="s">
        <v>136</v>
      </c>
      <c r="E106" s="235" t="s">
        <v>19</v>
      </c>
      <c r="F106" s="236" t="s">
        <v>148</v>
      </c>
      <c r="G106" s="234"/>
      <c r="H106" s="237">
        <v>124.3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3" t="s">
        <v>136</v>
      </c>
      <c r="AU106" s="243" t="s">
        <v>80</v>
      </c>
      <c r="AV106" s="14" t="s">
        <v>132</v>
      </c>
      <c r="AW106" s="14" t="s">
        <v>32</v>
      </c>
      <c r="AX106" s="14" t="s">
        <v>78</v>
      </c>
      <c r="AY106" s="243" t="s">
        <v>126</v>
      </c>
    </row>
    <row r="107" s="2" customFormat="1" ht="19.8" customHeight="1">
      <c r="A107" s="38"/>
      <c r="B107" s="39"/>
      <c r="C107" s="204" t="s">
        <v>175</v>
      </c>
      <c r="D107" s="204" t="s">
        <v>128</v>
      </c>
      <c r="E107" s="205" t="s">
        <v>613</v>
      </c>
      <c r="F107" s="206" t="s">
        <v>614</v>
      </c>
      <c r="G107" s="207" t="s">
        <v>313</v>
      </c>
      <c r="H107" s="208">
        <v>75</v>
      </c>
      <c r="I107" s="209"/>
      <c r="J107" s="210">
        <f>ROUND(I107*H107,2)</f>
        <v>0</v>
      </c>
      <c r="K107" s="206" t="s">
        <v>362</v>
      </c>
      <c r="L107" s="44"/>
      <c r="M107" s="211" t="s">
        <v>19</v>
      </c>
      <c r="N107" s="212" t="s">
        <v>41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132</v>
      </c>
      <c r="AT107" s="215" t="s">
        <v>128</v>
      </c>
      <c r="AU107" s="215" t="s">
        <v>80</v>
      </c>
      <c r="AY107" s="17" t="s">
        <v>126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78</v>
      </c>
      <c r="BK107" s="216">
        <f>ROUND(I107*H107,2)</f>
        <v>0</v>
      </c>
      <c r="BL107" s="17" t="s">
        <v>132</v>
      </c>
      <c r="BM107" s="215" t="s">
        <v>615</v>
      </c>
    </row>
    <row r="108" s="2" customFormat="1" ht="14.4" customHeight="1">
      <c r="A108" s="38"/>
      <c r="B108" s="39"/>
      <c r="C108" s="204" t="s">
        <v>181</v>
      </c>
      <c r="D108" s="204" t="s">
        <v>128</v>
      </c>
      <c r="E108" s="205" t="s">
        <v>616</v>
      </c>
      <c r="F108" s="206" t="s">
        <v>617</v>
      </c>
      <c r="G108" s="207" t="s">
        <v>196</v>
      </c>
      <c r="H108" s="208">
        <v>20</v>
      </c>
      <c r="I108" s="209"/>
      <c r="J108" s="210">
        <f>ROUND(I108*H108,2)</f>
        <v>0</v>
      </c>
      <c r="K108" s="206" t="s">
        <v>362</v>
      </c>
      <c r="L108" s="44"/>
      <c r="M108" s="211" t="s">
        <v>19</v>
      </c>
      <c r="N108" s="212" t="s">
        <v>41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132</v>
      </c>
      <c r="AT108" s="215" t="s">
        <v>128</v>
      </c>
      <c r="AU108" s="215" t="s">
        <v>80</v>
      </c>
      <c r="AY108" s="17" t="s">
        <v>126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78</v>
      </c>
      <c r="BK108" s="216">
        <f>ROUND(I108*H108,2)</f>
        <v>0</v>
      </c>
      <c r="BL108" s="17" t="s">
        <v>132</v>
      </c>
      <c r="BM108" s="215" t="s">
        <v>618</v>
      </c>
    </row>
    <row r="109" s="2" customFormat="1" ht="14.4" customHeight="1">
      <c r="A109" s="38"/>
      <c r="B109" s="39"/>
      <c r="C109" s="204" t="s">
        <v>187</v>
      </c>
      <c r="D109" s="204" t="s">
        <v>128</v>
      </c>
      <c r="E109" s="205" t="s">
        <v>619</v>
      </c>
      <c r="F109" s="206" t="s">
        <v>620</v>
      </c>
      <c r="G109" s="207" t="s">
        <v>313</v>
      </c>
      <c r="H109" s="208">
        <v>75</v>
      </c>
      <c r="I109" s="209"/>
      <c r="J109" s="210">
        <f>ROUND(I109*H109,2)</f>
        <v>0</v>
      </c>
      <c r="K109" s="206" t="s">
        <v>362</v>
      </c>
      <c r="L109" s="44"/>
      <c r="M109" s="211" t="s">
        <v>19</v>
      </c>
      <c r="N109" s="212" t="s">
        <v>41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132</v>
      </c>
      <c r="AT109" s="215" t="s">
        <v>128</v>
      </c>
      <c r="AU109" s="215" t="s">
        <v>80</v>
      </c>
      <c r="AY109" s="17" t="s">
        <v>126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78</v>
      </c>
      <c r="BK109" s="216">
        <f>ROUND(I109*H109,2)</f>
        <v>0</v>
      </c>
      <c r="BL109" s="17" t="s">
        <v>132</v>
      </c>
      <c r="BM109" s="215" t="s">
        <v>621</v>
      </c>
    </row>
    <row r="110" s="2" customFormat="1">
      <c r="A110" s="38"/>
      <c r="B110" s="39"/>
      <c r="C110" s="40"/>
      <c r="D110" s="217" t="s">
        <v>134</v>
      </c>
      <c r="E110" s="40"/>
      <c r="F110" s="218" t="s">
        <v>622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134</v>
      </c>
      <c r="AU110" s="17" t="s">
        <v>80</v>
      </c>
    </row>
    <row r="111" s="2" customFormat="1" ht="14.4" customHeight="1">
      <c r="A111" s="38"/>
      <c r="B111" s="39"/>
      <c r="C111" s="204" t="s">
        <v>193</v>
      </c>
      <c r="D111" s="204" t="s">
        <v>128</v>
      </c>
      <c r="E111" s="205" t="s">
        <v>623</v>
      </c>
      <c r="F111" s="206" t="s">
        <v>624</v>
      </c>
      <c r="G111" s="207" t="s">
        <v>478</v>
      </c>
      <c r="H111" s="208">
        <v>401</v>
      </c>
      <c r="I111" s="209"/>
      <c r="J111" s="210">
        <f>ROUND(I111*H111,2)</f>
        <v>0</v>
      </c>
      <c r="K111" s="206" t="s">
        <v>19</v>
      </c>
      <c r="L111" s="44"/>
      <c r="M111" s="211" t="s">
        <v>19</v>
      </c>
      <c r="N111" s="212" t="s">
        <v>41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132</v>
      </c>
      <c r="AT111" s="215" t="s">
        <v>128</v>
      </c>
      <c r="AU111" s="215" t="s">
        <v>80</v>
      </c>
      <c r="AY111" s="17" t="s">
        <v>126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78</v>
      </c>
      <c r="BK111" s="216">
        <f>ROUND(I111*H111,2)</f>
        <v>0</v>
      </c>
      <c r="BL111" s="17" t="s">
        <v>132</v>
      </c>
      <c r="BM111" s="215" t="s">
        <v>625</v>
      </c>
    </row>
    <row r="112" s="2" customFormat="1" ht="14.4" customHeight="1">
      <c r="A112" s="38"/>
      <c r="B112" s="39"/>
      <c r="C112" s="204" t="s">
        <v>203</v>
      </c>
      <c r="D112" s="204" t="s">
        <v>128</v>
      </c>
      <c r="E112" s="205" t="s">
        <v>626</v>
      </c>
      <c r="F112" s="206" t="s">
        <v>627</v>
      </c>
      <c r="G112" s="207" t="s">
        <v>196</v>
      </c>
      <c r="H112" s="208">
        <v>4802</v>
      </c>
      <c r="I112" s="209"/>
      <c r="J112" s="210">
        <f>ROUND(I112*H112,2)</f>
        <v>0</v>
      </c>
      <c r="K112" s="206" t="s">
        <v>362</v>
      </c>
      <c r="L112" s="44"/>
      <c r="M112" s="211" t="s">
        <v>19</v>
      </c>
      <c r="N112" s="212" t="s">
        <v>41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132</v>
      </c>
      <c r="AT112" s="215" t="s">
        <v>128</v>
      </c>
      <c r="AU112" s="215" t="s">
        <v>80</v>
      </c>
      <c r="AY112" s="17" t="s">
        <v>126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78</v>
      </c>
      <c r="BK112" s="216">
        <f>ROUND(I112*H112,2)</f>
        <v>0</v>
      </c>
      <c r="BL112" s="17" t="s">
        <v>132</v>
      </c>
      <c r="BM112" s="215" t="s">
        <v>628</v>
      </c>
    </row>
    <row r="113" s="2" customFormat="1">
      <c r="A113" s="38"/>
      <c r="B113" s="39"/>
      <c r="C113" s="40"/>
      <c r="D113" s="217" t="s">
        <v>134</v>
      </c>
      <c r="E113" s="40"/>
      <c r="F113" s="218" t="s">
        <v>629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134</v>
      </c>
      <c r="AU113" s="17" t="s">
        <v>80</v>
      </c>
    </row>
    <row r="114" s="13" customFormat="1">
      <c r="A114" s="13"/>
      <c r="B114" s="222"/>
      <c r="C114" s="223"/>
      <c r="D114" s="217" t="s">
        <v>136</v>
      </c>
      <c r="E114" s="224" t="s">
        <v>19</v>
      </c>
      <c r="F114" s="225" t="s">
        <v>630</v>
      </c>
      <c r="G114" s="223"/>
      <c r="H114" s="226">
        <v>4802</v>
      </c>
      <c r="I114" s="227"/>
      <c r="J114" s="223"/>
      <c r="K114" s="223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136</v>
      </c>
      <c r="AU114" s="232" t="s">
        <v>80</v>
      </c>
      <c r="AV114" s="13" t="s">
        <v>80</v>
      </c>
      <c r="AW114" s="13" t="s">
        <v>32</v>
      </c>
      <c r="AX114" s="13" t="s">
        <v>70</v>
      </c>
      <c r="AY114" s="232" t="s">
        <v>126</v>
      </c>
    </row>
    <row r="115" s="14" customFormat="1">
      <c r="A115" s="14"/>
      <c r="B115" s="233"/>
      <c r="C115" s="234"/>
      <c r="D115" s="217" t="s">
        <v>136</v>
      </c>
      <c r="E115" s="235" t="s">
        <v>19</v>
      </c>
      <c r="F115" s="236" t="s">
        <v>148</v>
      </c>
      <c r="G115" s="234"/>
      <c r="H115" s="237">
        <v>4802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3" t="s">
        <v>136</v>
      </c>
      <c r="AU115" s="243" t="s">
        <v>80</v>
      </c>
      <c r="AV115" s="14" t="s">
        <v>132</v>
      </c>
      <c r="AW115" s="14" t="s">
        <v>32</v>
      </c>
      <c r="AX115" s="14" t="s">
        <v>78</v>
      </c>
      <c r="AY115" s="243" t="s">
        <v>126</v>
      </c>
    </row>
    <row r="116" s="2" customFormat="1" ht="14.4" customHeight="1">
      <c r="A116" s="38"/>
      <c r="B116" s="39"/>
      <c r="C116" s="204" t="s">
        <v>211</v>
      </c>
      <c r="D116" s="204" t="s">
        <v>128</v>
      </c>
      <c r="E116" s="205" t="s">
        <v>575</v>
      </c>
      <c r="F116" s="206" t="s">
        <v>576</v>
      </c>
      <c r="G116" s="207" t="s">
        <v>190</v>
      </c>
      <c r="H116" s="208">
        <v>4.8019999999999996</v>
      </c>
      <c r="I116" s="209"/>
      <c r="J116" s="210">
        <f>ROUND(I116*H116,2)</f>
        <v>0</v>
      </c>
      <c r="K116" s="206" t="s">
        <v>362</v>
      </c>
      <c r="L116" s="44"/>
      <c r="M116" s="211" t="s">
        <v>19</v>
      </c>
      <c r="N116" s="212" t="s">
        <v>41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132</v>
      </c>
      <c r="AT116" s="215" t="s">
        <v>128</v>
      </c>
      <c r="AU116" s="215" t="s">
        <v>80</v>
      </c>
      <c r="AY116" s="17" t="s">
        <v>126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78</v>
      </c>
      <c r="BK116" s="216">
        <f>ROUND(I116*H116,2)</f>
        <v>0</v>
      </c>
      <c r="BL116" s="17" t="s">
        <v>132</v>
      </c>
      <c r="BM116" s="215" t="s">
        <v>631</v>
      </c>
    </row>
    <row r="117" s="13" customFormat="1">
      <c r="A117" s="13"/>
      <c r="B117" s="222"/>
      <c r="C117" s="223"/>
      <c r="D117" s="217" t="s">
        <v>136</v>
      </c>
      <c r="E117" s="224" t="s">
        <v>19</v>
      </c>
      <c r="F117" s="225" t="s">
        <v>632</v>
      </c>
      <c r="G117" s="223"/>
      <c r="H117" s="226">
        <v>4.8019999999999996</v>
      </c>
      <c r="I117" s="227"/>
      <c r="J117" s="223"/>
      <c r="K117" s="223"/>
      <c r="L117" s="228"/>
      <c r="M117" s="262"/>
      <c r="N117" s="263"/>
      <c r="O117" s="263"/>
      <c r="P117" s="263"/>
      <c r="Q117" s="263"/>
      <c r="R117" s="263"/>
      <c r="S117" s="263"/>
      <c r="T117" s="26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2" t="s">
        <v>136</v>
      </c>
      <c r="AU117" s="232" t="s">
        <v>80</v>
      </c>
      <c r="AV117" s="13" t="s">
        <v>80</v>
      </c>
      <c r="AW117" s="13" t="s">
        <v>32</v>
      </c>
      <c r="AX117" s="13" t="s">
        <v>78</v>
      </c>
      <c r="AY117" s="232" t="s">
        <v>126</v>
      </c>
    </row>
    <row r="118" s="2" customFormat="1" ht="6.96" customHeight="1">
      <c r="A118" s="38"/>
      <c r="B118" s="59"/>
      <c r="C118" s="60"/>
      <c r="D118" s="60"/>
      <c r="E118" s="60"/>
      <c r="F118" s="60"/>
      <c r="G118" s="60"/>
      <c r="H118" s="60"/>
      <c r="I118" s="60"/>
      <c r="J118" s="60"/>
      <c r="K118" s="60"/>
      <c r="L118" s="44"/>
      <c r="M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</sheetData>
  <sheetProtection sheet="1" autoFilter="0" formatColumns="0" formatRows="0" objects="1" scenarios="1" spinCount="100000" saltValue="2cqD+JhS9DkIHSJEp9QZaO+V6Vv9PlP0+Wz/Pgw/hjO5LKFm48gGP1++axkz/AljOBd2CTPTVDPUgerCevD7TQ==" hashValue="1cZ/zY7jv8nNKpEDvoi8zFVQHHKluLF3K1CxblR3c50uLHaCpCXeUiYqNpPiITkA7N+ZE/YcmLc/82M5NxerZw==" algorithmName="SHA-512" password="CC35"/>
  <autoFilter ref="C80:K11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4.4" customHeight="1">
      <c r="B7" s="20"/>
      <c r="E7" s="133" t="str">
        <f>'Rekapitulace stavby'!K6</f>
        <v>Revitalizace Mnišího potoka v k.ú. Jinačovice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100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5.6" customHeight="1">
      <c r="A9" s="38"/>
      <c r="B9" s="44"/>
      <c r="C9" s="38"/>
      <c r="D9" s="38"/>
      <c r="E9" s="135" t="s">
        <v>633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9. 2. 2021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4.4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ROUND((SUM(BE81:BE117)),  2)</f>
        <v>0</v>
      </c>
      <c r="G33" s="38"/>
      <c r="H33" s="38"/>
      <c r="I33" s="148">
        <v>0.20999999999999999</v>
      </c>
      <c r="J33" s="147">
        <f>ROUND(((SUM(BE81:BE117))*I33),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ROUND((SUM(BF81:BF117)),  2)</f>
        <v>0</v>
      </c>
      <c r="G34" s="38"/>
      <c r="H34" s="38"/>
      <c r="I34" s="148">
        <v>0.14999999999999999</v>
      </c>
      <c r="J34" s="147">
        <f>ROUND(((SUM(BF81:BF117))*I34),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ROUND((SUM(BG81:BG117)),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ROUND((SUM(BH81:BH117)),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ROUND((SUM(BI81:BI117)),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4.4" customHeight="1">
      <c r="A48" s="38"/>
      <c r="B48" s="39"/>
      <c r="C48" s="40"/>
      <c r="D48" s="40"/>
      <c r="E48" s="160" t="str">
        <f>E7</f>
        <v>Revitalizace Mnišího potoka v k.ú. Jinačovice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5.6" customHeight="1">
      <c r="A50" s="38"/>
      <c r="B50" s="39"/>
      <c r="C50" s="40"/>
      <c r="D50" s="40"/>
      <c r="E50" s="69" t="str">
        <f>E9</f>
        <v>02.02 - SO02 - Rozvojová péče o výsadby - 2. ROK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Jinačovice</v>
      </c>
      <c r="G52" s="40"/>
      <c r="H52" s="40"/>
      <c r="I52" s="32" t="s">
        <v>23</v>
      </c>
      <c r="J52" s="72" t="str">
        <f>IF(J12="","",J12)</f>
        <v>9. 2. 2021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6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6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103</v>
      </c>
      <c r="D57" s="162"/>
      <c r="E57" s="162"/>
      <c r="F57" s="162"/>
      <c r="G57" s="162"/>
      <c r="H57" s="162"/>
      <c r="I57" s="162"/>
      <c r="J57" s="163" t="s">
        <v>104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105</v>
      </c>
    </row>
    <row r="60" s="9" customFormat="1" ht="24.96" customHeight="1">
      <c r="A60" s="9"/>
      <c r="B60" s="165"/>
      <c r="C60" s="166"/>
      <c r="D60" s="167" t="s">
        <v>106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107</v>
      </c>
      <c r="E61" s="174"/>
      <c r="F61" s="174"/>
      <c r="G61" s="174"/>
      <c r="H61" s="174"/>
      <c r="I61" s="174"/>
      <c r="J61" s="175">
        <f>J83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111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4.4" customHeight="1">
      <c r="A71" s="38"/>
      <c r="B71" s="39"/>
      <c r="C71" s="40"/>
      <c r="D71" s="40"/>
      <c r="E71" s="160" t="str">
        <f>E7</f>
        <v>Revitalizace Mnišího potoka v k.ú. Jinačovice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100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5.6" customHeight="1">
      <c r="A73" s="38"/>
      <c r="B73" s="39"/>
      <c r="C73" s="40"/>
      <c r="D73" s="40"/>
      <c r="E73" s="69" t="str">
        <f>E9</f>
        <v>02.02 - SO02 - Rozvojová péče o výsadby - 2. ROK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Jinačovice</v>
      </c>
      <c r="G75" s="40"/>
      <c r="H75" s="40"/>
      <c r="I75" s="32" t="s">
        <v>23</v>
      </c>
      <c r="J75" s="72" t="str">
        <f>IF(J12="","",J12)</f>
        <v>9. 2. 2021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6" customHeight="1">
      <c r="A77" s="38"/>
      <c r="B77" s="39"/>
      <c r="C77" s="32" t="s">
        <v>25</v>
      </c>
      <c r="D77" s="40"/>
      <c r="E77" s="40"/>
      <c r="F77" s="27" t="str">
        <f>E15</f>
        <v xml:space="preserve"> </v>
      </c>
      <c r="G77" s="40"/>
      <c r="H77" s="40"/>
      <c r="I77" s="32" t="s">
        <v>31</v>
      </c>
      <c r="J77" s="36" t="str">
        <f>E21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6" customHeight="1">
      <c r="A78" s="38"/>
      <c r="B78" s="39"/>
      <c r="C78" s="32" t="s">
        <v>29</v>
      </c>
      <c r="D78" s="40"/>
      <c r="E78" s="40"/>
      <c r="F78" s="27" t="str">
        <f>IF(E18="","",E18)</f>
        <v>Vyplň údaj</v>
      </c>
      <c r="G78" s="40"/>
      <c r="H78" s="40"/>
      <c r="I78" s="32" t="s">
        <v>33</v>
      </c>
      <c r="J78" s="36" t="str">
        <f>E24</f>
        <v xml:space="preserve"> 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7"/>
      <c r="B80" s="178"/>
      <c r="C80" s="179" t="s">
        <v>112</v>
      </c>
      <c r="D80" s="180" t="s">
        <v>55</v>
      </c>
      <c r="E80" s="180" t="s">
        <v>51</v>
      </c>
      <c r="F80" s="180" t="s">
        <v>52</v>
      </c>
      <c r="G80" s="180" t="s">
        <v>113</v>
      </c>
      <c r="H80" s="180" t="s">
        <v>114</v>
      </c>
      <c r="I80" s="180" t="s">
        <v>115</v>
      </c>
      <c r="J80" s="180" t="s">
        <v>104</v>
      </c>
      <c r="K80" s="181" t="s">
        <v>116</v>
      </c>
      <c r="L80" s="182"/>
      <c r="M80" s="92" t="s">
        <v>19</v>
      </c>
      <c r="N80" s="93" t="s">
        <v>40</v>
      </c>
      <c r="O80" s="93" t="s">
        <v>117</v>
      </c>
      <c r="P80" s="93" t="s">
        <v>118</v>
      </c>
      <c r="Q80" s="93" t="s">
        <v>119</v>
      </c>
      <c r="R80" s="93" t="s">
        <v>120</v>
      </c>
      <c r="S80" s="93" t="s">
        <v>121</v>
      </c>
      <c r="T80" s="94" t="s">
        <v>122</v>
      </c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</row>
    <row r="81" s="2" customFormat="1" ht="22.8" customHeight="1">
      <c r="A81" s="38"/>
      <c r="B81" s="39"/>
      <c r="C81" s="99" t="s">
        <v>123</v>
      </c>
      <c r="D81" s="40"/>
      <c r="E81" s="40"/>
      <c r="F81" s="40"/>
      <c r="G81" s="40"/>
      <c r="H81" s="40"/>
      <c r="I81" s="40"/>
      <c r="J81" s="183">
        <f>BK81</f>
        <v>0</v>
      </c>
      <c r="K81" s="40"/>
      <c r="L81" s="44"/>
      <c r="M81" s="95"/>
      <c r="N81" s="184"/>
      <c r="O81" s="96"/>
      <c r="P81" s="185">
        <f>P82</f>
        <v>0</v>
      </c>
      <c r="Q81" s="96"/>
      <c r="R81" s="185">
        <f>R82</f>
        <v>0</v>
      </c>
      <c r="S81" s="96"/>
      <c r="T81" s="186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69</v>
      </c>
      <c r="AU81" s="17" t="s">
        <v>105</v>
      </c>
      <c r="BK81" s="187">
        <f>BK82</f>
        <v>0</v>
      </c>
    </row>
    <row r="82" s="12" customFormat="1" ht="25.92" customHeight="1">
      <c r="A82" s="12"/>
      <c r="B82" s="188"/>
      <c r="C82" s="189"/>
      <c r="D82" s="190" t="s">
        <v>69</v>
      </c>
      <c r="E82" s="191" t="s">
        <v>124</v>
      </c>
      <c r="F82" s="191" t="s">
        <v>125</v>
      </c>
      <c r="G82" s="189"/>
      <c r="H82" s="189"/>
      <c r="I82" s="192"/>
      <c r="J82" s="193">
        <f>BK82</f>
        <v>0</v>
      </c>
      <c r="K82" s="189"/>
      <c r="L82" s="194"/>
      <c r="M82" s="195"/>
      <c r="N82" s="196"/>
      <c r="O82" s="196"/>
      <c r="P82" s="197">
        <f>P83</f>
        <v>0</v>
      </c>
      <c r="Q82" s="196"/>
      <c r="R82" s="197">
        <f>R83</f>
        <v>0</v>
      </c>
      <c r="S82" s="196"/>
      <c r="T82" s="19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9" t="s">
        <v>78</v>
      </c>
      <c r="AT82" s="200" t="s">
        <v>69</v>
      </c>
      <c r="AU82" s="200" t="s">
        <v>70</v>
      </c>
      <c r="AY82" s="199" t="s">
        <v>126</v>
      </c>
      <c r="BK82" s="201">
        <f>BK83</f>
        <v>0</v>
      </c>
    </row>
    <row r="83" s="12" customFormat="1" ht="22.8" customHeight="1">
      <c r="A83" s="12"/>
      <c r="B83" s="188"/>
      <c r="C83" s="189"/>
      <c r="D83" s="190" t="s">
        <v>69</v>
      </c>
      <c r="E83" s="202" t="s">
        <v>78</v>
      </c>
      <c r="F83" s="202" t="s">
        <v>127</v>
      </c>
      <c r="G83" s="189"/>
      <c r="H83" s="189"/>
      <c r="I83" s="192"/>
      <c r="J83" s="203">
        <f>BK83</f>
        <v>0</v>
      </c>
      <c r="K83" s="189"/>
      <c r="L83" s="194"/>
      <c r="M83" s="195"/>
      <c r="N83" s="196"/>
      <c r="O83" s="196"/>
      <c r="P83" s="197">
        <f>SUM(P84:P117)</f>
        <v>0</v>
      </c>
      <c r="Q83" s="196"/>
      <c r="R83" s="197">
        <f>SUM(R84:R117)</f>
        <v>0</v>
      </c>
      <c r="S83" s="196"/>
      <c r="T83" s="198">
        <f>SUM(T84:T117)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78</v>
      </c>
      <c r="AT83" s="200" t="s">
        <v>69</v>
      </c>
      <c r="AU83" s="200" t="s">
        <v>78</v>
      </c>
      <c r="AY83" s="199" t="s">
        <v>126</v>
      </c>
      <c r="BK83" s="201">
        <f>SUM(BK84:BK117)</f>
        <v>0</v>
      </c>
    </row>
    <row r="84" s="2" customFormat="1" ht="14.4" customHeight="1">
      <c r="A84" s="38"/>
      <c r="B84" s="39"/>
      <c r="C84" s="204" t="s">
        <v>78</v>
      </c>
      <c r="D84" s="204" t="s">
        <v>128</v>
      </c>
      <c r="E84" s="205" t="s">
        <v>588</v>
      </c>
      <c r="F84" s="206" t="s">
        <v>589</v>
      </c>
      <c r="G84" s="207" t="s">
        <v>196</v>
      </c>
      <c r="H84" s="208">
        <v>998</v>
      </c>
      <c r="I84" s="209"/>
      <c r="J84" s="210">
        <f>ROUND(I84*H84,2)</f>
        <v>0</v>
      </c>
      <c r="K84" s="206" t="s">
        <v>140</v>
      </c>
      <c r="L84" s="44"/>
      <c r="M84" s="211" t="s">
        <v>19</v>
      </c>
      <c r="N84" s="212" t="s">
        <v>41</v>
      </c>
      <c r="O84" s="84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5" t="s">
        <v>132</v>
      </c>
      <c r="AT84" s="215" t="s">
        <v>128</v>
      </c>
      <c r="AU84" s="215" t="s">
        <v>80</v>
      </c>
      <c r="AY84" s="17" t="s">
        <v>126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7" t="s">
        <v>78</v>
      </c>
      <c r="BK84" s="216">
        <f>ROUND(I84*H84,2)</f>
        <v>0</v>
      </c>
      <c r="BL84" s="17" t="s">
        <v>132</v>
      </c>
      <c r="BM84" s="215" t="s">
        <v>590</v>
      </c>
    </row>
    <row r="85" s="2" customFormat="1">
      <c r="A85" s="38"/>
      <c r="B85" s="39"/>
      <c r="C85" s="40"/>
      <c r="D85" s="217" t="s">
        <v>134</v>
      </c>
      <c r="E85" s="40"/>
      <c r="F85" s="218" t="s">
        <v>591</v>
      </c>
      <c r="G85" s="40"/>
      <c r="H85" s="40"/>
      <c r="I85" s="219"/>
      <c r="J85" s="40"/>
      <c r="K85" s="40"/>
      <c r="L85" s="44"/>
      <c r="M85" s="220"/>
      <c r="N85" s="221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134</v>
      </c>
      <c r="AU85" s="17" t="s">
        <v>80</v>
      </c>
    </row>
    <row r="86" s="2" customFormat="1" ht="14.4" customHeight="1">
      <c r="A86" s="38"/>
      <c r="B86" s="39"/>
      <c r="C86" s="204" t="s">
        <v>80</v>
      </c>
      <c r="D86" s="204" t="s">
        <v>128</v>
      </c>
      <c r="E86" s="205" t="s">
        <v>520</v>
      </c>
      <c r="F86" s="206" t="s">
        <v>592</v>
      </c>
      <c r="G86" s="207" t="s">
        <v>196</v>
      </c>
      <c r="H86" s="208">
        <v>1466</v>
      </c>
      <c r="I86" s="209"/>
      <c r="J86" s="210">
        <f>ROUND(I86*H86,2)</f>
        <v>0</v>
      </c>
      <c r="K86" s="206" t="s">
        <v>140</v>
      </c>
      <c r="L86" s="44"/>
      <c r="M86" s="211" t="s">
        <v>19</v>
      </c>
      <c r="N86" s="212" t="s">
        <v>41</v>
      </c>
      <c r="O86" s="84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5" t="s">
        <v>132</v>
      </c>
      <c r="AT86" s="215" t="s">
        <v>128</v>
      </c>
      <c r="AU86" s="215" t="s">
        <v>80</v>
      </c>
      <c r="AY86" s="17" t="s">
        <v>126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7" t="s">
        <v>78</v>
      </c>
      <c r="BK86" s="216">
        <f>ROUND(I86*H86,2)</f>
        <v>0</v>
      </c>
      <c r="BL86" s="17" t="s">
        <v>132</v>
      </c>
      <c r="BM86" s="215" t="s">
        <v>593</v>
      </c>
    </row>
    <row r="87" s="2" customFormat="1">
      <c r="A87" s="38"/>
      <c r="B87" s="39"/>
      <c r="C87" s="40"/>
      <c r="D87" s="217" t="s">
        <v>134</v>
      </c>
      <c r="E87" s="40"/>
      <c r="F87" s="218" t="s">
        <v>594</v>
      </c>
      <c r="G87" s="40"/>
      <c r="H87" s="40"/>
      <c r="I87" s="219"/>
      <c r="J87" s="40"/>
      <c r="K87" s="40"/>
      <c r="L87" s="44"/>
      <c r="M87" s="220"/>
      <c r="N87" s="221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134</v>
      </c>
      <c r="AU87" s="17" t="s">
        <v>80</v>
      </c>
    </row>
    <row r="88" s="2" customFormat="1" ht="14.4" customHeight="1">
      <c r="A88" s="38"/>
      <c r="B88" s="39"/>
      <c r="C88" s="204" t="s">
        <v>149</v>
      </c>
      <c r="D88" s="204" t="s">
        <v>128</v>
      </c>
      <c r="E88" s="205" t="s">
        <v>527</v>
      </c>
      <c r="F88" s="206" t="s">
        <v>595</v>
      </c>
      <c r="G88" s="207" t="s">
        <v>196</v>
      </c>
      <c r="H88" s="208">
        <v>1380.5</v>
      </c>
      <c r="I88" s="209"/>
      <c r="J88" s="210">
        <f>ROUND(I88*H88,2)</f>
        <v>0</v>
      </c>
      <c r="K88" s="206" t="s">
        <v>140</v>
      </c>
      <c r="L88" s="44"/>
      <c r="M88" s="211" t="s">
        <v>19</v>
      </c>
      <c r="N88" s="212" t="s">
        <v>41</v>
      </c>
      <c r="O88" s="84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5" t="s">
        <v>132</v>
      </c>
      <c r="AT88" s="215" t="s">
        <v>128</v>
      </c>
      <c r="AU88" s="215" t="s">
        <v>80</v>
      </c>
      <c r="AY88" s="17" t="s">
        <v>126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7" t="s">
        <v>78</v>
      </c>
      <c r="BK88" s="216">
        <f>ROUND(I88*H88,2)</f>
        <v>0</v>
      </c>
      <c r="BL88" s="17" t="s">
        <v>132</v>
      </c>
      <c r="BM88" s="215" t="s">
        <v>596</v>
      </c>
    </row>
    <row r="89" s="2" customFormat="1">
      <c r="A89" s="38"/>
      <c r="B89" s="39"/>
      <c r="C89" s="40"/>
      <c r="D89" s="217" t="s">
        <v>134</v>
      </c>
      <c r="E89" s="40"/>
      <c r="F89" s="218" t="s">
        <v>597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134</v>
      </c>
      <c r="AU89" s="17" t="s">
        <v>80</v>
      </c>
    </row>
    <row r="90" s="2" customFormat="1" ht="14.4" customHeight="1">
      <c r="A90" s="38"/>
      <c r="B90" s="39"/>
      <c r="C90" s="204" t="s">
        <v>132</v>
      </c>
      <c r="D90" s="204" t="s">
        <v>128</v>
      </c>
      <c r="E90" s="205" t="s">
        <v>598</v>
      </c>
      <c r="F90" s="206" t="s">
        <v>599</v>
      </c>
      <c r="G90" s="207" t="s">
        <v>131</v>
      </c>
      <c r="H90" s="208">
        <v>99.439999999999998</v>
      </c>
      <c r="I90" s="209"/>
      <c r="J90" s="210">
        <f>ROUND(I90*H90,2)</f>
        <v>0</v>
      </c>
      <c r="K90" s="206" t="s">
        <v>140</v>
      </c>
      <c r="L90" s="44"/>
      <c r="M90" s="211" t="s">
        <v>19</v>
      </c>
      <c r="N90" s="212" t="s">
        <v>41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132</v>
      </c>
      <c r="AT90" s="215" t="s">
        <v>128</v>
      </c>
      <c r="AU90" s="215" t="s">
        <v>80</v>
      </c>
      <c r="AY90" s="17" t="s">
        <v>126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78</v>
      </c>
      <c r="BK90" s="216">
        <f>ROUND(I90*H90,2)</f>
        <v>0</v>
      </c>
      <c r="BL90" s="17" t="s">
        <v>132</v>
      </c>
      <c r="BM90" s="215" t="s">
        <v>600</v>
      </c>
    </row>
    <row r="91" s="2" customFormat="1">
      <c r="A91" s="38"/>
      <c r="B91" s="39"/>
      <c r="C91" s="40"/>
      <c r="D91" s="217" t="s">
        <v>134</v>
      </c>
      <c r="E91" s="40"/>
      <c r="F91" s="218" t="s">
        <v>634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134</v>
      </c>
      <c r="AU91" s="17" t="s">
        <v>80</v>
      </c>
    </row>
    <row r="92" s="13" customFormat="1">
      <c r="A92" s="13"/>
      <c r="B92" s="222"/>
      <c r="C92" s="223"/>
      <c r="D92" s="217" t="s">
        <v>136</v>
      </c>
      <c r="E92" s="224" t="s">
        <v>19</v>
      </c>
      <c r="F92" s="225" t="s">
        <v>635</v>
      </c>
      <c r="G92" s="223"/>
      <c r="H92" s="226">
        <v>81.439999999999998</v>
      </c>
      <c r="I92" s="227"/>
      <c r="J92" s="223"/>
      <c r="K92" s="223"/>
      <c r="L92" s="228"/>
      <c r="M92" s="229"/>
      <c r="N92" s="230"/>
      <c r="O92" s="230"/>
      <c r="P92" s="230"/>
      <c r="Q92" s="230"/>
      <c r="R92" s="230"/>
      <c r="S92" s="230"/>
      <c r="T92" s="23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2" t="s">
        <v>136</v>
      </c>
      <c r="AU92" s="232" t="s">
        <v>80</v>
      </c>
      <c r="AV92" s="13" t="s">
        <v>80</v>
      </c>
      <c r="AW92" s="13" t="s">
        <v>32</v>
      </c>
      <c r="AX92" s="13" t="s">
        <v>70</v>
      </c>
      <c r="AY92" s="232" t="s">
        <v>126</v>
      </c>
    </row>
    <row r="93" s="13" customFormat="1">
      <c r="A93" s="13"/>
      <c r="B93" s="222"/>
      <c r="C93" s="223"/>
      <c r="D93" s="217" t="s">
        <v>136</v>
      </c>
      <c r="E93" s="224" t="s">
        <v>19</v>
      </c>
      <c r="F93" s="225" t="s">
        <v>636</v>
      </c>
      <c r="G93" s="223"/>
      <c r="H93" s="226">
        <v>18</v>
      </c>
      <c r="I93" s="227"/>
      <c r="J93" s="223"/>
      <c r="K93" s="223"/>
      <c r="L93" s="228"/>
      <c r="M93" s="229"/>
      <c r="N93" s="230"/>
      <c r="O93" s="230"/>
      <c r="P93" s="230"/>
      <c r="Q93" s="230"/>
      <c r="R93" s="230"/>
      <c r="S93" s="230"/>
      <c r="T93" s="23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2" t="s">
        <v>136</v>
      </c>
      <c r="AU93" s="232" t="s">
        <v>80</v>
      </c>
      <c r="AV93" s="13" t="s">
        <v>80</v>
      </c>
      <c r="AW93" s="13" t="s">
        <v>32</v>
      </c>
      <c r="AX93" s="13" t="s">
        <v>70</v>
      </c>
      <c r="AY93" s="232" t="s">
        <v>126</v>
      </c>
    </row>
    <row r="94" s="14" customFormat="1">
      <c r="A94" s="14"/>
      <c r="B94" s="233"/>
      <c r="C94" s="234"/>
      <c r="D94" s="217" t="s">
        <v>136</v>
      </c>
      <c r="E94" s="235" t="s">
        <v>19</v>
      </c>
      <c r="F94" s="236" t="s">
        <v>148</v>
      </c>
      <c r="G94" s="234"/>
      <c r="H94" s="237">
        <v>99.439999999999998</v>
      </c>
      <c r="I94" s="238"/>
      <c r="J94" s="234"/>
      <c r="K94" s="234"/>
      <c r="L94" s="239"/>
      <c r="M94" s="240"/>
      <c r="N94" s="241"/>
      <c r="O94" s="241"/>
      <c r="P94" s="241"/>
      <c r="Q94" s="241"/>
      <c r="R94" s="241"/>
      <c r="S94" s="241"/>
      <c r="T94" s="242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3" t="s">
        <v>136</v>
      </c>
      <c r="AU94" s="243" t="s">
        <v>80</v>
      </c>
      <c r="AV94" s="14" t="s">
        <v>132</v>
      </c>
      <c r="AW94" s="14" t="s">
        <v>32</v>
      </c>
      <c r="AX94" s="14" t="s">
        <v>78</v>
      </c>
      <c r="AY94" s="243" t="s">
        <v>126</v>
      </c>
    </row>
    <row r="95" s="2" customFormat="1" ht="14.4" customHeight="1">
      <c r="A95" s="38"/>
      <c r="B95" s="39"/>
      <c r="C95" s="204" t="s">
        <v>160</v>
      </c>
      <c r="D95" s="204" t="s">
        <v>128</v>
      </c>
      <c r="E95" s="205" t="s">
        <v>604</v>
      </c>
      <c r="F95" s="206" t="s">
        <v>605</v>
      </c>
      <c r="G95" s="207" t="s">
        <v>131</v>
      </c>
      <c r="H95" s="208">
        <v>79.840000000000003</v>
      </c>
      <c r="I95" s="209"/>
      <c r="J95" s="210">
        <f>ROUND(I95*H95,2)</f>
        <v>0</v>
      </c>
      <c r="K95" s="206" t="s">
        <v>140</v>
      </c>
      <c r="L95" s="44"/>
      <c r="M95" s="211" t="s">
        <v>19</v>
      </c>
      <c r="N95" s="212" t="s">
        <v>41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132</v>
      </c>
      <c r="AT95" s="215" t="s">
        <v>128</v>
      </c>
      <c r="AU95" s="215" t="s">
        <v>80</v>
      </c>
      <c r="AY95" s="17" t="s">
        <v>126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78</v>
      </c>
      <c r="BK95" s="216">
        <f>ROUND(I95*H95,2)</f>
        <v>0</v>
      </c>
      <c r="BL95" s="17" t="s">
        <v>132</v>
      </c>
      <c r="BM95" s="215" t="s">
        <v>606</v>
      </c>
    </row>
    <row r="96" s="2" customFormat="1">
      <c r="A96" s="38"/>
      <c r="B96" s="39"/>
      <c r="C96" s="40"/>
      <c r="D96" s="217" t="s">
        <v>134</v>
      </c>
      <c r="E96" s="40"/>
      <c r="F96" s="218" t="s">
        <v>637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134</v>
      </c>
      <c r="AU96" s="17" t="s">
        <v>80</v>
      </c>
    </row>
    <row r="97" s="13" customFormat="1">
      <c r="A97" s="13"/>
      <c r="B97" s="222"/>
      <c r="C97" s="223"/>
      <c r="D97" s="217" t="s">
        <v>136</v>
      </c>
      <c r="E97" s="224" t="s">
        <v>19</v>
      </c>
      <c r="F97" s="225" t="s">
        <v>638</v>
      </c>
      <c r="G97" s="223"/>
      <c r="H97" s="226">
        <v>79.840000000000003</v>
      </c>
      <c r="I97" s="227"/>
      <c r="J97" s="223"/>
      <c r="K97" s="223"/>
      <c r="L97" s="228"/>
      <c r="M97" s="229"/>
      <c r="N97" s="230"/>
      <c r="O97" s="230"/>
      <c r="P97" s="230"/>
      <c r="Q97" s="230"/>
      <c r="R97" s="230"/>
      <c r="S97" s="230"/>
      <c r="T97" s="23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2" t="s">
        <v>136</v>
      </c>
      <c r="AU97" s="232" t="s">
        <v>80</v>
      </c>
      <c r="AV97" s="13" t="s">
        <v>80</v>
      </c>
      <c r="AW97" s="13" t="s">
        <v>32</v>
      </c>
      <c r="AX97" s="13" t="s">
        <v>78</v>
      </c>
      <c r="AY97" s="232" t="s">
        <v>126</v>
      </c>
    </row>
    <row r="98" s="2" customFormat="1" ht="14.4" customHeight="1">
      <c r="A98" s="38"/>
      <c r="B98" s="39"/>
      <c r="C98" s="204" t="s">
        <v>165</v>
      </c>
      <c r="D98" s="204" t="s">
        <v>128</v>
      </c>
      <c r="E98" s="205" t="s">
        <v>544</v>
      </c>
      <c r="F98" s="206" t="s">
        <v>545</v>
      </c>
      <c r="G98" s="207" t="s">
        <v>131</v>
      </c>
      <c r="H98" s="208">
        <v>99.439999999999998</v>
      </c>
      <c r="I98" s="209"/>
      <c r="J98" s="210">
        <f>ROUND(I98*H98,2)</f>
        <v>0</v>
      </c>
      <c r="K98" s="206" t="s">
        <v>140</v>
      </c>
      <c r="L98" s="44"/>
      <c r="M98" s="211" t="s">
        <v>19</v>
      </c>
      <c r="N98" s="212" t="s">
        <v>41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132</v>
      </c>
      <c r="AT98" s="215" t="s">
        <v>128</v>
      </c>
      <c r="AU98" s="215" t="s">
        <v>80</v>
      </c>
      <c r="AY98" s="17" t="s">
        <v>126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78</v>
      </c>
      <c r="BK98" s="216">
        <f>ROUND(I98*H98,2)</f>
        <v>0</v>
      </c>
      <c r="BL98" s="17" t="s">
        <v>132</v>
      </c>
      <c r="BM98" s="215" t="s">
        <v>639</v>
      </c>
    </row>
    <row r="99" s="2" customFormat="1">
      <c r="A99" s="38"/>
      <c r="B99" s="39"/>
      <c r="C99" s="40"/>
      <c r="D99" s="217" t="s">
        <v>134</v>
      </c>
      <c r="E99" s="40"/>
      <c r="F99" s="218" t="s">
        <v>540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134</v>
      </c>
      <c r="AU99" s="17" t="s">
        <v>80</v>
      </c>
    </row>
    <row r="100" s="13" customFormat="1">
      <c r="A100" s="13"/>
      <c r="B100" s="222"/>
      <c r="C100" s="223"/>
      <c r="D100" s="217" t="s">
        <v>136</v>
      </c>
      <c r="E100" s="224" t="s">
        <v>19</v>
      </c>
      <c r="F100" s="225" t="s">
        <v>635</v>
      </c>
      <c r="G100" s="223"/>
      <c r="H100" s="226">
        <v>81.439999999999998</v>
      </c>
      <c r="I100" s="227"/>
      <c r="J100" s="223"/>
      <c r="K100" s="223"/>
      <c r="L100" s="228"/>
      <c r="M100" s="229"/>
      <c r="N100" s="230"/>
      <c r="O100" s="230"/>
      <c r="P100" s="230"/>
      <c r="Q100" s="230"/>
      <c r="R100" s="230"/>
      <c r="S100" s="230"/>
      <c r="T100" s="23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2" t="s">
        <v>136</v>
      </c>
      <c r="AU100" s="232" t="s">
        <v>80</v>
      </c>
      <c r="AV100" s="13" t="s">
        <v>80</v>
      </c>
      <c r="AW100" s="13" t="s">
        <v>32</v>
      </c>
      <c r="AX100" s="13" t="s">
        <v>70</v>
      </c>
      <c r="AY100" s="232" t="s">
        <v>126</v>
      </c>
    </row>
    <row r="101" s="13" customFormat="1">
      <c r="A101" s="13"/>
      <c r="B101" s="222"/>
      <c r="C101" s="223"/>
      <c r="D101" s="217" t="s">
        <v>136</v>
      </c>
      <c r="E101" s="224" t="s">
        <v>19</v>
      </c>
      <c r="F101" s="225" t="s">
        <v>636</v>
      </c>
      <c r="G101" s="223"/>
      <c r="H101" s="226">
        <v>18</v>
      </c>
      <c r="I101" s="227"/>
      <c r="J101" s="223"/>
      <c r="K101" s="223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136</v>
      </c>
      <c r="AU101" s="232" t="s">
        <v>80</v>
      </c>
      <c r="AV101" s="13" t="s">
        <v>80</v>
      </c>
      <c r="AW101" s="13" t="s">
        <v>32</v>
      </c>
      <c r="AX101" s="13" t="s">
        <v>70</v>
      </c>
      <c r="AY101" s="232" t="s">
        <v>126</v>
      </c>
    </row>
    <row r="102" s="14" customFormat="1">
      <c r="A102" s="14"/>
      <c r="B102" s="233"/>
      <c r="C102" s="234"/>
      <c r="D102" s="217" t="s">
        <v>136</v>
      </c>
      <c r="E102" s="235" t="s">
        <v>19</v>
      </c>
      <c r="F102" s="236" t="s">
        <v>148</v>
      </c>
      <c r="G102" s="234"/>
      <c r="H102" s="237">
        <v>99.439999999999998</v>
      </c>
      <c r="I102" s="238"/>
      <c r="J102" s="234"/>
      <c r="K102" s="234"/>
      <c r="L102" s="239"/>
      <c r="M102" s="240"/>
      <c r="N102" s="241"/>
      <c r="O102" s="241"/>
      <c r="P102" s="241"/>
      <c r="Q102" s="241"/>
      <c r="R102" s="241"/>
      <c r="S102" s="241"/>
      <c r="T102" s="242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3" t="s">
        <v>136</v>
      </c>
      <c r="AU102" s="243" t="s">
        <v>80</v>
      </c>
      <c r="AV102" s="14" t="s">
        <v>132</v>
      </c>
      <c r="AW102" s="14" t="s">
        <v>32</v>
      </c>
      <c r="AX102" s="14" t="s">
        <v>78</v>
      </c>
      <c r="AY102" s="243" t="s">
        <v>126</v>
      </c>
    </row>
    <row r="103" s="2" customFormat="1" ht="14.4" customHeight="1">
      <c r="A103" s="38"/>
      <c r="B103" s="39"/>
      <c r="C103" s="244" t="s">
        <v>170</v>
      </c>
      <c r="D103" s="244" t="s">
        <v>238</v>
      </c>
      <c r="E103" s="245" t="s">
        <v>610</v>
      </c>
      <c r="F103" s="246" t="s">
        <v>611</v>
      </c>
      <c r="G103" s="247" t="s">
        <v>131</v>
      </c>
      <c r="H103" s="248">
        <v>99.439999999999998</v>
      </c>
      <c r="I103" s="249"/>
      <c r="J103" s="250">
        <f>ROUND(I103*H103,2)</f>
        <v>0</v>
      </c>
      <c r="K103" s="246" t="s">
        <v>140</v>
      </c>
      <c r="L103" s="251"/>
      <c r="M103" s="252" t="s">
        <v>19</v>
      </c>
      <c r="N103" s="253" t="s">
        <v>41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175</v>
      </c>
      <c r="AT103" s="215" t="s">
        <v>238</v>
      </c>
      <c r="AU103" s="215" t="s">
        <v>80</v>
      </c>
      <c r="AY103" s="17" t="s">
        <v>126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78</v>
      </c>
      <c r="BK103" s="216">
        <f>ROUND(I103*H103,2)</f>
        <v>0</v>
      </c>
      <c r="BL103" s="17" t="s">
        <v>132</v>
      </c>
      <c r="BM103" s="215" t="s">
        <v>612</v>
      </c>
    </row>
    <row r="104" s="13" customFormat="1">
      <c r="A104" s="13"/>
      <c r="B104" s="222"/>
      <c r="C104" s="223"/>
      <c r="D104" s="217" t="s">
        <v>136</v>
      </c>
      <c r="E104" s="224" t="s">
        <v>19</v>
      </c>
      <c r="F104" s="225" t="s">
        <v>635</v>
      </c>
      <c r="G104" s="223"/>
      <c r="H104" s="226">
        <v>81.439999999999998</v>
      </c>
      <c r="I104" s="227"/>
      <c r="J104" s="223"/>
      <c r="K104" s="223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136</v>
      </c>
      <c r="AU104" s="232" t="s">
        <v>80</v>
      </c>
      <c r="AV104" s="13" t="s">
        <v>80</v>
      </c>
      <c r="AW104" s="13" t="s">
        <v>32</v>
      </c>
      <c r="AX104" s="13" t="s">
        <v>70</v>
      </c>
      <c r="AY104" s="232" t="s">
        <v>126</v>
      </c>
    </row>
    <row r="105" s="13" customFormat="1">
      <c r="A105" s="13"/>
      <c r="B105" s="222"/>
      <c r="C105" s="223"/>
      <c r="D105" s="217" t="s">
        <v>136</v>
      </c>
      <c r="E105" s="224" t="s">
        <v>19</v>
      </c>
      <c r="F105" s="225" t="s">
        <v>636</v>
      </c>
      <c r="G105" s="223"/>
      <c r="H105" s="226">
        <v>18</v>
      </c>
      <c r="I105" s="227"/>
      <c r="J105" s="223"/>
      <c r="K105" s="223"/>
      <c r="L105" s="228"/>
      <c r="M105" s="229"/>
      <c r="N105" s="230"/>
      <c r="O105" s="230"/>
      <c r="P105" s="230"/>
      <c r="Q105" s="230"/>
      <c r="R105" s="230"/>
      <c r="S105" s="230"/>
      <c r="T105" s="23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2" t="s">
        <v>136</v>
      </c>
      <c r="AU105" s="232" t="s">
        <v>80</v>
      </c>
      <c r="AV105" s="13" t="s">
        <v>80</v>
      </c>
      <c r="AW105" s="13" t="s">
        <v>32</v>
      </c>
      <c r="AX105" s="13" t="s">
        <v>70</v>
      </c>
      <c r="AY105" s="232" t="s">
        <v>126</v>
      </c>
    </row>
    <row r="106" s="14" customFormat="1">
      <c r="A106" s="14"/>
      <c r="B106" s="233"/>
      <c r="C106" s="234"/>
      <c r="D106" s="217" t="s">
        <v>136</v>
      </c>
      <c r="E106" s="235" t="s">
        <v>19</v>
      </c>
      <c r="F106" s="236" t="s">
        <v>148</v>
      </c>
      <c r="G106" s="234"/>
      <c r="H106" s="237">
        <v>99.439999999999998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3" t="s">
        <v>136</v>
      </c>
      <c r="AU106" s="243" t="s">
        <v>80</v>
      </c>
      <c r="AV106" s="14" t="s">
        <v>132</v>
      </c>
      <c r="AW106" s="14" t="s">
        <v>32</v>
      </c>
      <c r="AX106" s="14" t="s">
        <v>78</v>
      </c>
      <c r="AY106" s="243" t="s">
        <v>126</v>
      </c>
    </row>
    <row r="107" s="2" customFormat="1" ht="19.8" customHeight="1">
      <c r="A107" s="38"/>
      <c r="B107" s="39"/>
      <c r="C107" s="204" t="s">
        <v>175</v>
      </c>
      <c r="D107" s="204" t="s">
        <v>128</v>
      </c>
      <c r="E107" s="205" t="s">
        <v>613</v>
      </c>
      <c r="F107" s="206" t="s">
        <v>614</v>
      </c>
      <c r="G107" s="207" t="s">
        <v>313</v>
      </c>
      <c r="H107" s="208">
        <v>75</v>
      </c>
      <c r="I107" s="209"/>
      <c r="J107" s="210">
        <f>ROUND(I107*H107,2)</f>
        <v>0</v>
      </c>
      <c r="K107" s="206" t="s">
        <v>362</v>
      </c>
      <c r="L107" s="44"/>
      <c r="M107" s="211" t="s">
        <v>19</v>
      </c>
      <c r="N107" s="212" t="s">
        <v>41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132</v>
      </c>
      <c r="AT107" s="215" t="s">
        <v>128</v>
      </c>
      <c r="AU107" s="215" t="s">
        <v>80</v>
      </c>
      <c r="AY107" s="17" t="s">
        <v>126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78</v>
      </c>
      <c r="BK107" s="216">
        <f>ROUND(I107*H107,2)</f>
        <v>0</v>
      </c>
      <c r="BL107" s="17" t="s">
        <v>132</v>
      </c>
      <c r="BM107" s="215" t="s">
        <v>615</v>
      </c>
    </row>
    <row r="108" s="2" customFormat="1" ht="14.4" customHeight="1">
      <c r="A108" s="38"/>
      <c r="B108" s="39"/>
      <c r="C108" s="204" t="s">
        <v>181</v>
      </c>
      <c r="D108" s="204" t="s">
        <v>128</v>
      </c>
      <c r="E108" s="205" t="s">
        <v>616</v>
      </c>
      <c r="F108" s="206" t="s">
        <v>617</v>
      </c>
      <c r="G108" s="207" t="s">
        <v>196</v>
      </c>
      <c r="H108" s="208">
        <v>20</v>
      </c>
      <c r="I108" s="209"/>
      <c r="J108" s="210">
        <f>ROUND(I108*H108,2)</f>
        <v>0</v>
      </c>
      <c r="K108" s="206" t="s">
        <v>362</v>
      </c>
      <c r="L108" s="44"/>
      <c r="M108" s="211" t="s">
        <v>19</v>
      </c>
      <c r="N108" s="212" t="s">
        <v>41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132</v>
      </c>
      <c r="AT108" s="215" t="s">
        <v>128</v>
      </c>
      <c r="AU108" s="215" t="s">
        <v>80</v>
      </c>
      <c r="AY108" s="17" t="s">
        <v>126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78</v>
      </c>
      <c r="BK108" s="216">
        <f>ROUND(I108*H108,2)</f>
        <v>0</v>
      </c>
      <c r="BL108" s="17" t="s">
        <v>132</v>
      </c>
      <c r="BM108" s="215" t="s">
        <v>618</v>
      </c>
    </row>
    <row r="109" s="2" customFormat="1" ht="14.4" customHeight="1">
      <c r="A109" s="38"/>
      <c r="B109" s="39"/>
      <c r="C109" s="204" t="s">
        <v>187</v>
      </c>
      <c r="D109" s="204" t="s">
        <v>128</v>
      </c>
      <c r="E109" s="205" t="s">
        <v>619</v>
      </c>
      <c r="F109" s="206" t="s">
        <v>620</v>
      </c>
      <c r="G109" s="207" t="s">
        <v>313</v>
      </c>
      <c r="H109" s="208">
        <v>75</v>
      </c>
      <c r="I109" s="209"/>
      <c r="J109" s="210">
        <f>ROUND(I109*H109,2)</f>
        <v>0</v>
      </c>
      <c r="K109" s="206" t="s">
        <v>362</v>
      </c>
      <c r="L109" s="44"/>
      <c r="M109" s="211" t="s">
        <v>19</v>
      </c>
      <c r="N109" s="212" t="s">
        <v>41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132</v>
      </c>
      <c r="AT109" s="215" t="s">
        <v>128</v>
      </c>
      <c r="AU109" s="215" t="s">
        <v>80</v>
      </c>
      <c r="AY109" s="17" t="s">
        <v>126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78</v>
      </c>
      <c r="BK109" s="216">
        <f>ROUND(I109*H109,2)</f>
        <v>0</v>
      </c>
      <c r="BL109" s="17" t="s">
        <v>132</v>
      </c>
      <c r="BM109" s="215" t="s">
        <v>621</v>
      </c>
    </row>
    <row r="110" s="2" customFormat="1">
      <c r="A110" s="38"/>
      <c r="B110" s="39"/>
      <c r="C110" s="40"/>
      <c r="D110" s="217" t="s">
        <v>134</v>
      </c>
      <c r="E110" s="40"/>
      <c r="F110" s="218" t="s">
        <v>622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134</v>
      </c>
      <c r="AU110" s="17" t="s">
        <v>80</v>
      </c>
    </row>
    <row r="111" s="2" customFormat="1" ht="14.4" customHeight="1">
      <c r="A111" s="38"/>
      <c r="B111" s="39"/>
      <c r="C111" s="204" t="s">
        <v>193</v>
      </c>
      <c r="D111" s="204" t="s">
        <v>128</v>
      </c>
      <c r="E111" s="205" t="s">
        <v>623</v>
      </c>
      <c r="F111" s="206" t="s">
        <v>624</v>
      </c>
      <c r="G111" s="207" t="s">
        <v>478</v>
      </c>
      <c r="H111" s="208">
        <v>401</v>
      </c>
      <c r="I111" s="209"/>
      <c r="J111" s="210">
        <f>ROUND(I111*H111,2)</f>
        <v>0</v>
      </c>
      <c r="K111" s="206" t="s">
        <v>19</v>
      </c>
      <c r="L111" s="44"/>
      <c r="M111" s="211" t="s">
        <v>19</v>
      </c>
      <c r="N111" s="212" t="s">
        <v>41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132</v>
      </c>
      <c r="AT111" s="215" t="s">
        <v>128</v>
      </c>
      <c r="AU111" s="215" t="s">
        <v>80</v>
      </c>
      <c r="AY111" s="17" t="s">
        <v>126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78</v>
      </c>
      <c r="BK111" s="216">
        <f>ROUND(I111*H111,2)</f>
        <v>0</v>
      </c>
      <c r="BL111" s="17" t="s">
        <v>132</v>
      </c>
      <c r="BM111" s="215" t="s">
        <v>625</v>
      </c>
    </row>
    <row r="112" s="2" customFormat="1" ht="14.4" customHeight="1">
      <c r="A112" s="38"/>
      <c r="B112" s="39"/>
      <c r="C112" s="204" t="s">
        <v>203</v>
      </c>
      <c r="D112" s="204" t="s">
        <v>128</v>
      </c>
      <c r="E112" s="205" t="s">
        <v>626</v>
      </c>
      <c r="F112" s="206" t="s">
        <v>627</v>
      </c>
      <c r="G112" s="207" t="s">
        <v>196</v>
      </c>
      <c r="H112" s="208">
        <v>4802</v>
      </c>
      <c r="I112" s="209"/>
      <c r="J112" s="210">
        <f>ROUND(I112*H112,2)</f>
        <v>0</v>
      </c>
      <c r="K112" s="206" t="s">
        <v>362</v>
      </c>
      <c r="L112" s="44"/>
      <c r="M112" s="211" t="s">
        <v>19</v>
      </c>
      <c r="N112" s="212" t="s">
        <v>41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132</v>
      </c>
      <c r="AT112" s="215" t="s">
        <v>128</v>
      </c>
      <c r="AU112" s="215" t="s">
        <v>80</v>
      </c>
      <c r="AY112" s="17" t="s">
        <v>126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78</v>
      </c>
      <c r="BK112" s="216">
        <f>ROUND(I112*H112,2)</f>
        <v>0</v>
      </c>
      <c r="BL112" s="17" t="s">
        <v>132</v>
      </c>
      <c r="BM112" s="215" t="s">
        <v>628</v>
      </c>
    </row>
    <row r="113" s="2" customFormat="1">
      <c r="A113" s="38"/>
      <c r="B113" s="39"/>
      <c r="C113" s="40"/>
      <c r="D113" s="217" t="s">
        <v>134</v>
      </c>
      <c r="E113" s="40"/>
      <c r="F113" s="218" t="s">
        <v>629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134</v>
      </c>
      <c r="AU113" s="17" t="s">
        <v>80</v>
      </c>
    </row>
    <row r="114" s="13" customFormat="1">
      <c r="A114" s="13"/>
      <c r="B114" s="222"/>
      <c r="C114" s="223"/>
      <c r="D114" s="217" t="s">
        <v>136</v>
      </c>
      <c r="E114" s="224" t="s">
        <v>19</v>
      </c>
      <c r="F114" s="225" t="s">
        <v>630</v>
      </c>
      <c r="G114" s="223"/>
      <c r="H114" s="226">
        <v>4802</v>
      </c>
      <c r="I114" s="227"/>
      <c r="J114" s="223"/>
      <c r="K114" s="223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136</v>
      </c>
      <c r="AU114" s="232" t="s">
        <v>80</v>
      </c>
      <c r="AV114" s="13" t="s">
        <v>80</v>
      </c>
      <c r="AW114" s="13" t="s">
        <v>32</v>
      </c>
      <c r="AX114" s="13" t="s">
        <v>70</v>
      </c>
      <c r="AY114" s="232" t="s">
        <v>126</v>
      </c>
    </row>
    <row r="115" s="14" customFormat="1">
      <c r="A115" s="14"/>
      <c r="B115" s="233"/>
      <c r="C115" s="234"/>
      <c r="D115" s="217" t="s">
        <v>136</v>
      </c>
      <c r="E115" s="235" t="s">
        <v>19</v>
      </c>
      <c r="F115" s="236" t="s">
        <v>148</v>
      </c>
      <c r="G115" s="234"/>
      <c r="H115" s="237">
        <v>4802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3" t="s">
        <v>136</v>
      </c>
      <c r="AU115" s="243" t="s">
        <v>80</v>
      </c>
      <c r="AV115" s="14" t="s">
        <v>132</v>
      </c>
      <c r="AW115" s="14" t="s">
        <v>32</v>
      </c>
      <c r="AX115" s="14" t="s">
        <v>78</v>
      </c>
      <c r="AY115" s="243" t="s">
        <v>126</v>
      </c>
    </row>
    <row r="116" s="2" customFormat="1" ht="14.4" customHeight="1">
      <c r="A116" s="38"/>
      <c r="B116" s="39"/>
      <c r="C116" s="204" t="s">
        <v>211</v>
      </c>
      <c r="D116" s="204" t="s">
        <v>128</v>
      </c>
      <c r="E116" s="205" t="s">
        <v>575</v>
      </c>
      <c r="F116" s="206" t="s">
        <v>576</v>
      </c>
      <c r="G116" s="207" t="s">
        <v>190</v>
      </c>
      <c r="H116" s="208">
        <v>4.8019999999999996</v>
      </c>
      <c r="I116" s="209"/>
      <c r="J116" s="210">
        <f>ROUND(I116*H116,2)</f>
        <v>0</v>
      </c>
      <c r="K116" s="206" t="s">
        <v>362</v>
      </c>
      <c r="L116" s="44"/>
      <c r="M116" s="211" t="s">
        <v>19</v>
      </c>
      <c r="N116" s="212" t="s">
        <v>41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132</v>
      </c>
      <c r="AT116" s="215" t="s">
        <v>128</v>
      </c>
      <c r="AU116" s="215" t="s">
        <v>80</v>
      </c>
      <c r="AY116" s="17" t="s">
        <v>126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78</v>
      </c>
      <c r="BK116" s="216">
        <f>ROUND(I116*H116,2)</f>
        <v>0</v>
      </c>
      <c r="BL116" s="17" t="s">
        <v>132</v>
      </c>
      <c r="BM116" s="215" t="s">
        <v>631</v>
      </c>
    </row>
    <row r="117" s="13" customFormat="1">
      <c r="A117" s="13"/>
      <c r="B117" s="222"/>
      <c r="C117" s="223"/>
      <c r="D117" s="217" t="s">
        <v>136</v>
      </c>
      <c r="E117" s="224" t="s">
        <v>19</v>
      </c>
      <c r="F117" s="225" t="s">
        <v>632</v>
      </c>
      <c r="G117" s="223"/>
      <c r="H117" s="226">
        <v>4.8019999999999996</v>
      </c>
      <c r="I117" s="227"/>
      <c r="J117" s="223"/>
      <c r="K117" s="223"/>
      <c r="L117" s="228"/>
      <c r="M117" s="262"/>
      <c r="N117" s="263"/>
      <c r="O117" s="263"/>
      <c r="P117" s="263"/>
      <c r="Q117" s="263"/>
      <c r="R117" s="263"/>
      <c r="S117" s="263"/>
      <c r="T117" s="26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2" t="s">
        <v>136</v>
      </c>
      <c r="AU117" s="232" t="s">
        <v>80</v>
      </c>
      <c r="AV117" s="13" t="s">
        <v>80</v>
      </c>
      <c r="AW117" s="13" t="s">
        <v>32</v>
      </c>
      <c r="AX117" s="13" t="s">
        <v>78</v>
      </c>
      <c r="AY117" s="232" t="s">
        <v>126</v>
      </c>
    </row>
    <row r="118" s="2" customFormat="1" ht="6.96" customHeight="1">
      <c r="A118" s="38"/>
      <c r="B118" s="59"/>
      <c r="C118" s="60"/>
      <c r="D118" s="60"/>
      <c r="E118" s="60"/>
      <c r="F118" s="60"/>
      <c r="G118" s="60"/>
      <c r="H118" s="60"/>
      <c r="I118" s="60"/>
      <c r="J118" s="60"/>
      <c r="K118" s="60"/>
      <c r="L118" s="44"/>
      <c r="M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</sheetData>
  <sheetProtection sheet="1" autoFilter="0" formatColumns="0" formatRows="0" objects="1" scenarios="1" spinCount="100000" saltValue="Fx6jqY22EaAOgo9oV3kQmlwWIm83S7fVKGcNOCYpxiefjS8VGjCR+L4O/sKzaGkqCin53TNUx1uLFjfhl1sJ/Q==" hashValue="AKnI4DfXhyFPnX+ajML9zRIXqx2dYnq3u6nSdPsm0UBNgJ9GN9LAbO/Ojp5I+yIStHBPQdUdIsuJaEigPszOQA==" algorithmName="SHA-512" password="CC35"/>
  <autoFilter ref="C80:K11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4.4" customHeight="1">
      <c r="B7" s="20"/>
      <c r="E7" s="133" t="str">
        <f>'Rekapitulace stavby'!K6</f>
        <v>Revitalizace Mnišího potoka v k.ú. Jinačovice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100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5.6" customHeight="1">
      <c r="A9" s="38"/>
      <c r="B9" s="44"/>
      <c r="C9" s="38"/>
      <c r="D9" s="38"/>
      <c r="E9" s="135" t="s">
        <v>640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9. 2. 2021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4.4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ROUND((SUM(BE81:BE117)),  2)</f>
        <v>0</v>
      </c>
      <c r="G33" s="38"/>
      <c r="H33" s="38"/>
      <c r="I33" s="148">
        <v>0.20999999999999999</v>
      </c>
      <c r="J33" s="147">
        <f>ROUND(((SUM(BE81:BE117))*I33),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ROUND((SUM(BF81:BF117)),  2)</f>
        <v>0</v>
      </c>
      <c r="G34" s="38"/>
      <c r="H34" s="38"/>
      <c r="I34" s="148">
        <v>0.14999999999999999</v>
      </c>
      <c r="J34" s="147">
        <f>ROUND(((SUM(BF81:BF117))*I34),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ROUND((SUM(BG81:BG117)),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ROUND((SUM(BH81:BH117)),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ROUND((SUM(BI81:BI117)),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4.4" customHeight="1">
      <c r="A48" s="38"/>
      <c r="B48" s="39"/>
      <c r="C48" s="40"/>
      <c r="D48" s="40"/>
      <c r="E48" s="160" t="str">
        <f>E7</f>
        <v>Revitalizace Mnišího potoka v k.ú. Jinačovice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5.6" customHeight="1">
      <c r="A50" s="38"/>
      <c r="B50" s="39"/>
      <c r="C50" s="40"/>
      <c r="D50" s="40"/>
      <c r="E50" s="69" t="str">
        <f>E9</f>
        <v>02.03 - SO02 - Rozvojová péče o výsadby - 3. ROK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Jinačovice</v>
      </c>
      <c r="G52" s="40"/>
      <c r="H52" s="40"/>
      <c r="I52" s="32" t="s">
        <v>23</v>
      </c>
      <c r="J52" s="72" t="str">
        <f>IF(J12="","",J12)</f>
        <v>9. 2. 2021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6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6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103</v>
      </c>
      <c r="D57" s="162"/>
      <c r="E57" s="162"/>
      <c r="F57" s="162"/>
      <c r="G57" s="162"/>
      <c r="H57" s="162"/>
      <c r="I57" s="162"/>
      <c r="J57" s="163" t="s">
        <v>104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105</v>
      </c>
    </row>
    <row r="60" s="9" customFormat="1" ht="24.96" customHeight="1">
      <c r="A60" s="9"/>
      <c r="B60" s="165"/>
      <c r="C60" s="166"/>
      <c r="D60" s="167" t="s">
        <v>106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107</v>
      </c>
      <c r="E61" s="174"/>
      <c r="F61" s="174"/>
      <c r="G61" s="174"/>
      <c r="H61" s="174"/>
      <c r="I61" s="174"/>
      <c r="J61" s="175">
        <f>J83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111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4.4" customHeight="1">
      <c r="A71" s="38"/>
      <c r="B71" s="39"/>
      <c r="C71" s="40"/>
      <c r="D71" s="40"/>
      <c r="E71" s="160" t="str">
        <f>E7</f>
        <v>Revitalizace Mnišího potoka v k.ú. Jinačovice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100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5.6" customHeight="1">
      <c r="A73" s="38"/>
      <c r="B73" s="39"/>
      <c r="C73" s="40"/>
      <c r="D73" s="40"/>
      <c r="E73" s="69" t="str">
        <f>E9</f>
        <v>02.03 - SO02 - Rozvojová péče o výsadby - 3. ROK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Jinačovice</v>
      </c>
      <c r="G75" s="40"/>
      <c r="H75" s="40"/>
      <c r="I75" s="32" t="s">
        <v>23</v>
      </c>
      <c r="J75" s="72" t="str">
        <f>IF(J12="","",J12)</f>
        <v>9. 2. 2021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6" customHeight="1">
      <c r="A77" s="38"/>
      <c r="B77" s="39"/>
      <c r="C77" s="32" t="s">
        <v>25</v>
      </c>
      <c r="D77" s="40"/>
      <c r="E77" s="40"/>
      <c r="F77" s="27" t="str">
        <f>E15</f>
        <v xml:space="preserve"> </v>
      </c>
      <c r="G77" s="40"/>
      <c r="H77" s="40"/>
      <c r="I77" s="32" t="s">
        <v>31</v>
      </c>
      <c r="J77" s="36" t="str">
        <f>E21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6" customHeight="1">
      <c r="A78" s="38"/>
      <c r="B78" s="39"/>
      <c r="C78" s="32" t="s">
        <v>29</v>
      </c>
      <c r="D78" s="40"/>
      <c r="E78" s="40"/>
      <c r="F78" s="27" t="str">
        <f>IF(E18="","",E18)</f>
        <v>Vyplň údaj</v>
      </c>
      <c r="G78" s="40"/>
      <c r="H78" s="40"/>
      <c r="I78" s="32" t="s">
        <v>33</v>
      </c>
      <c r="J78" s="36" t="str">
        <f>E24</f>
        <v xml:space="preserve"> 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7"/>
      <c r="B80" s="178"/>
      <c r="C80" s="179" t="s">
        <v>112</v>
      </c>
      <c r="D80" s="180" t="s">
        <v>55</v>
      </c>
      <c r="E80" s="180" t="s">
        <v>51</v>
      </c>
      <c r="F80" s="180" t="s">
        <v>52</v>
      </c>
      <c r="G80" s="180" t="s">
        <v>113</v>
      </c>
      <c r="H80" s="180" t="s">
        <v>114</v>
      </c>
      <c r="I80" s="180" t="s">
        <v>115</v>
      </c>
      <c r="J80" s="180" t="s">
        <v>104</v>
      </c>
      <c r="K80" s="181" t="s">
        <v>116</v>
      </c>
      <c r="L80" s="182"/>
      <c r="M80" s="92" t="s">
        <v>19</v>
      </c>
      <c r="N80" s="93" t="s">
        <v>40</v>
      </c>
      <c r="O80" s="93" t="s">
        <v>117</v>
      </c>
      <c r="P80" s="93" t="s">
        <v>118</v>
      </c>
      <c r="Q80" s="93" t="s">
        <v>119</v>
      </c>
      <c r="R80" s="93" t="s">
        <v>120</v>
      </c>
      <c r="S80" s="93" t="s">
        <v>121</v>
      </c>
      <c r="T80" s="94" t="s">
        <v>122</v>
      </c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</row>
    <row r="81" s="2" customFormat="1" ht="22.8" customHeight="1">
      <c r="A81" s="38"/>
      <c r="B81" s="39"/>
      <c r="C81" s="99" t="s">
        <v>123</v>
      </c>
      <c r="D81" s="40"/>
      <c r="E81" s="40"/>
      <c r="F81" s="40"/>
      <c r="G81" s="40"/>
      <c r="H81" s="40"/>
      <c r="I81" s="40"/>
      <c r="J81" s="183">
        <f>BK81</f>
        <v>0</v>
      </c>
      <c r="K81" s="40"/>
      <c r="L81" s="44"/>
      <c r="M81" s="95"/>
      <c r="N81" s="184"/>
      <c r="O81" s="96"/>
      <c r="P81" s="185">
        <f>P82</f>
        <v>0</v>
      </c>
      <c r="Q81" s="96"/>
      <c r="R81" s="185">
        <f>R82</f>
        <v>0</v>
      </c>
      <c r="S81" s="96"/>
      <c r="T81" s="186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69</v>
      </c>
      <c r="AU81" s="17" t="s">
        <v>105</v>
      </c>
      <c r="BK81" s="187">
        <f>BK82</f>
        <v>0</v>
      </c>
    </row>
    <row r="82" s="12" customFormat="1" ht="25.92" customHeight="1">
      <c r="A82" s="12"/>
      <c r="B82" s="188"/>
      <c r="C82" s="189"/>
      <c r="D82" s="190" t="s">
        <v>69</v>
      </c>
      <c r="E82" s="191" t="s">
        <v>124</v>
      </c>
      <c r="F82" s="191" t="s">
        <v>125</v>
      </c>
      <c r="G82" s="189"/>
      <c r="H82" s="189"/>
      <c r="I82" s="192"/>
      <c r="J82" s="193">
        <f>BK82</f>
        <v>0</v>
      </c>
      <c r="K82" s="189"/>
      <c r="L82" s="194"/>
      <c r="M82" s="195"/>
      <c r="N82" s="196"/>
      <c r="O82" s="196"/>
      <c r="P82" s="197">
        <f>P83</f>
        <v>0</v>
      </c>
      <c r="Q82" s="196"/>
      <c r="R82" s="197">
        <f>R83</f>
        <v>0</v>
      </c>
      <c r="S82" s="196"/>
      <c r="T82" s="19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9" t="s">
        <v>78</v>
      </c>
      <c r="AT82" s="200" t="s">
        <v>69</v>
      </c>
      <c r="AU82" s="200" t="s">
        <v>70</v>
      </c>
      <c r="AY82" s="199" t="s">
        <v>126</v>
      </c>
      <c r="BK82" s="201">
        <f>BK83</f>
        <v>0</v>
      </c>
    </row>
    <row r="83" s="12" customFormat="1" ht="22.8" customHeight="1">
      <c r="A83" s="12"/>
      <c r="B83" s="188"/>
      <c r="C83" s="189"/>
      <c r="D83" s="190" t="s">
        <v>69</v>
      </c>
      <c r="E83" s="202" t="s">
        <v>78</v>
      </c>
      <c r="F83" s="202" t="s">
        <v>127</v>
      </c>
      <c r="G83" s="189"/>
      <c r="H83" s="189"/>
      <c r="I83" s="192"/>
      <c r="J83" s="203">
        <f>BK83</f>
        <v>0</v>
      </c>
      <c r="K83" s="189"/>
      <c r="L83" s="194"/>
      <c r="M83" s="195"/>
      <c r="N83" s="196"/>
      <c r="O83" s="196"/>
      <c r="P83" s="197">
        <f>SUM(P84:P117)</f>
        <v>0</v>
      </c>
      <c r="Q83" s="196"/>
      <c r="R83" s="197">
        <f>SUM(R84:R117)</f>
        <v>0</v>
      </c>
      <c r="S83" s="196"/>
      <c r="T83" s="198">
        <f>SUM(T84:T117)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78</v>
      </c>
      <c r="AT83" s="200" t="s">
        <v>69</v>
      </c>
      <c r="AU83" s="200" t="s">
        <v>78</v>
      </c>
      <c r="AY83" s="199" t="s">
        <v>126</v>
      </c>
      <c r="BK83" s="201">
        <f>SUM(BK84:BK117)</f>
        <v>0</v>
      </c>
    </row>
    <row r="84" s="2" customFormat="1" ht="14.4" customHeight="1">
      <c r="A84" s="38"/>
      <c r="B84" s="39"/>
      <c r="C84" s="204" t="s">
        <v>78</v>
      </c>
      <c r="D84" s="204" t="s">
        <v>128</v>
      </c>
      <c r="E84" s="205" t="s">
        <v>588</v>
      </c>
      <c r="F84" s="206" t="s">
        <v>589</v>
      </c>
      <c r="G84" s="207" t="s">
        <v>196</v>
      </c>
      <c r="H84" s="208">
        <v>998</v>
      </c>
      <c r="I84" s="209"/>
      <c r="J84" s="210">
        <f>ROUND(I84*H84,2)</f>
        <v>0</v>
      </c>
      <c r="K84" s="206" t="s">
        <v>140</v>
      </c>
      <c r="L84" s="44"/>
      <c r="M84" s="211" t="s">
        <v>19</v>
      </c>
      <c r="N84" s="212" t="s">
        <v>41</v>
      </c>
      <c r="O84" s="84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5" t="s">
        <v>132</v>
      </c>
      <c r="AT84" s="215" t="s">
        <v>128</v>
      </c>
      <c r="AU84" s="215" t="s">
        <v>80</v>
      </c>
      <c r="AY84" s="17" t="s">
        <v>126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7" t="s">
        <v>78</v>
      </c>
      <c r="BK84" s="216">
        <f>ROUND(I84*H84,2)</f>
        <v>0</v>
      </c>
      <c r="BL84" s="17" t="s">
        <v>132</v>
      </c>
      <c r="BM84" s="215" t="s">
        <v>590</v>
      </c>
    </row>
    <row r="85" s="2" customFormat="1">
      <c r="A85" s="38"/>
      <c r="B85" s="39"/>
      <c r="C85" s="40"/>
      <c r="D85" s="217" t="s">
        <v>134</v>
      </c>
      <c r="E85" s="40"/>
      <c r="F85" s="218" t="s">
        <v>591</v>
      </c>
      <c r="G85" s="40"/>
      <c r="H85" s="40"/>
      <c r="I85" s="219"/>
      <c r="J85" s="40"/>
      <c r="K85" s="40"/>
      <c r="L85" s="44"/>
      <c r="M85" s="220"/>
      <c r="N85" s="221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134</v>
      </c>
      <c r="AU85" s="17" t="s">
        <v>80</v>
      </c>
    </row>
    <row r="86" s="2" customFormat="1" ht="14.4" customHeight="1">
      <c r="A86" s="38"/>
      <c r="B86" s="39"/>
      <c r="C86" s="204" t="s">
        <v>80</v>
      </c>
      <c r="D86" s="204" t="s">
        <v>128</v>
      </c>
      <c r="E86" s="205" t="s">
        <v>520</v>
      </c>
      <c r="F86" s="206" t="s">
        <v>592</v>
      </c>
      <c r="G86" s="207" t="s">
        <v>196</v>
      </c>
      <c r="H86" s="208">
        <v>1466</v>
      </c>
      <c r="I86" s="209"/>
      <c r="J86" s="210">
        <f>ROUND(I86*H86,2)</f>
        <v>0</v>
      </c>
      <c r="K86" s="206" t="s">
        <v>140</v>
      </c>
      <c r="L86" s="44"/>
      <c r="M86" s="211" t="s">
        <v>19</v>
      </c>
      <c r="N86" s="212" t="s">
        <v>41</v>
      </c>
      <c r="O86" s="84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5" t="s">
        <v>132</v>
      </c>
      <c r="AT86" s="215" t="s">
        <v>128</v>
      </c>
      <c r="AU86" s="215" t="s">
        <v>80</v>
      </c>
      <c r="AY86" s="17" t="s">
        <v>126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7" t="s">
        <v>78</v>
      </c>
      <c r="BK86" s="216">
        <f>ROUND(I86*H86,2)</f>
        <v>0</v>
      </c>
      <c r="BL86" s="17" t="s">
        <v>132</v>
      </c>
      <c r="BM86" s="215" t="s">
        <v>593</v>
      </c>
    </row>
    <row r="87" s="2" customFormat="1">
      <c r="A87" s="38"/>
      <c r="B87" s="39"/>
      <c r="C87" s="40"/>
      <c r="D87" s="217" t="s">
        <v>134</v>
      </c>
      <c r="E87" s="40"/>
      <c r="F87" s="218" t="s">
        <v>594</v>
      </c>
      <c r="G87" s="40"/>
      <c r="H87" s="40"/>
      <c r="I87" s="219"/>
      <c r="J87" s="40"/>
      <c r="K87" s="40"/>
      <c r="L87" s="44"/>
      <c r="M87" s="220"/>
      <c r="N87" s="221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134</v>
      </c>
      <c r="AU87" s="17" t="s">
        <v>80</v>
      </c>
    </row>
    <row r="88" s="2" customFormat="1" ht="14.4" customHeight="1">
      <c r="A88" s="38"/>
      <c r="B88" s="39"/>
      <c r="C88" s="204" t="s">
        <v>149</v>
      </c>
      <c r="D88" s="204" t="s">
        <v>128</v>
      </c>
      <c r="E88" s="205" t="s">
        <v>527</v>
      </c>
      <c r="F88" s="206" t="s">
        <v>595</v>
      </c>
      <c r="G88" s="207" t="s">
        <v>196</v>
      </c>
      <c r="H88" s="208">
        <v>1380.5</v>
      </c>
      <c r="I88" s="209"/>
      <c r="J88" s="210">
        <f>ROUND(I88*H88,2)</f>
        <v>0</v>
      </c>
      <c r="K88" s="206" t="s">
        <v>140</v>
      </c>
      <c r="L88" s="44"/>
      <c r="M88" s="211" t="s">
        <v>19</v>
      </c>
      <c r="N88" s="212" t="s">
        <v>41</v>
      </c>
      <c r="O88" s="84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5" t="s">
        <v>132</v>
      </c>
      <c r="AT88" s="215" t="s">
        <v>128</v>
      </c>
      <c r="AU88" s="215" t="s">
        <v>80</v>
      </c>
      <c r="AY88" s="17" t="s">
        <v>126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7" t="s">
        <v>78</v>
      </c>
      <c r="BK88" s="216">
        <f>ROUND(I88*H88,2)</f>
        <v>0</v>
      </c>
      <c r="BL88" s="17" t="s">
        <v>132</v>
      </c>
      <c r="BM88" s="215" t="s">
        <v>596</v>
      </c>
    </row>
    <row r="89" s="2" customFormat="1">
      <c r="A89" s="38"/>
      <c r="B89" s="39"/>
      <c r="C89" s="40"/>
      <c r="D89" s="217" t="s">
        <v>134</v>
      </c>
      <c r="E89" s="40"/>
      <c r="F89" s="218" t="s">
        <v>597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134</v>
      </c>
      <c r="AU89" s="17" t="s">
        <v>80</v>
      </c>
    </row>
    <row r="90" s="2" customFormat="1" ht="14.4" customHeight="1">
      <c r="A90" s="38"/>
      <c r="B90" s="39"/>
      <c r="C90" s="204" t="s">
        <v>132</v>
      </c>
      <c r="D90" s="204" t="s">
        <v>128</v>
      </c>
      <c r="E90" s="205" t="s">
        <v>598</v>
      </c>
      <c r="F90" s="206" t="s">
        <v>599</v>
      </c>
      <c r="G90" s="207" t="s">
        <v>131</v>
      </c>
      <c r="H90" s="208">
        <v>74.579999999999998</v>
      </c>
      <c r="I90" s="209"/>
      <c r="J90" s="210">
        <f>ROUND(I90*H90,2)</f>
        <v>0</v>
      </c>
      <c r="K90" s="206" t="s">
        <v>140</v>
      </c>
      <c r="L90" s="44"/>
      <c r="M90" s="211" t="s">
        <v>19</v>
      </c>
      <c r="N90" s="212" t="s">
        <v>41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132</v>
      </c>
      <c r="AT90" s="215" t="s">
        <v>128</v>
      </c>
      <c r="AU90" s="215" t="s">
        <v>80</v>
      </c>
      <c r="AY90" s="17" t="s">
        <v>126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78</v>
      </c>
      <c r="BK90" s="216">
        <f>ROUND(I90*H90,2)</f>
        <v>0</v>
      </c>
      <c r="BL90" s="17" t="s">
        <v>132</v>
      </c>
      <c r="BM90" s="215" t="s">
        <v>600</v>
      </c>
    </row>
    <row r="91" s="2" customFormat="1">
      <c r="A91" s="38"/>
      <c r="B91" s="39"/>
      <c r="C91" s="40"/>
      <c r="D91" s="217" t="s">
        <v>134</v>
      </c>
      <c r="E91" s="40"/>
      <c r="F91" s="218" t="s">
        <v>641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134</v>
      </c>
      <c r="AU91" s="17" t="s">
        <v>80</v>
      </c>
    </row>
    <row r="92" s="13" customFormat="1">
      <c r="A92" s="13"/>
      <c r="B92" s="222"/>
      <c r="C92" s="223"/>
      <c r="D92" s="217" t="s">
        <v>136</v>
      </c>
      <c r="E92" s="224" t="s">
        <v>19</v>
      </c>
      <c r="F92" s="225" t="s">
        <v>642</v>
      </c>
      <c r="G92" s="223"/>
      <c r="H92" s="226">
        <v>61.079999999999998</v>
      </c>
      <c r="I92" s="227"/>
      <c r="J92" s="223"/>
      <c r="K92" s="223"/>
      <c r="L92" s="228"/>
      <c r="M92" s="229"/>
      <c r="N92" s="230"/>
      <c r="O92" s="230"/>
      <c r="P92" s="230"/>
      <c r="Q92" s="230"/>
      <c r="R92" s="230"/>
      <c r="S92" s="230"/>
      <c r="T92" s="23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2" t="s">
        <v>136</v>
      </c>
      <c r="AU92" s="232" t="s">
        <v>80</v>
      </c>
      <c r="AV92" s="13" t="s">
        <v>80</v>
      </c>
      <c r="AW92" s="13" t="s">
        <v>32</v>
      </c>
      <c r="AX92" s="13" t="s">
        <v>70</v>
      </c>
      <c r="AY92" s="232" t="s">
        <v>126</v>
      </c>
    </row>
    <row r="93" s="13" customFormat="1">
      <c r="A93" s="13"/>
      <c r="B93" s="222"/>
      <c r="C93" s="223"/>
      <c r="D93" s="217" t="s">
        <v>136</v>
      </c>
      <c r="E93" s="224" t="s">
        <v>19</v>
      </c>
      <c r="F93" s="225" t="s">
        <v>643</v>
      </c>
      <c r="G93" s="223"/>
      <c r="H93" s="226">
        <v>13.5</v>
      </c>
      <c r="I93" s="227"/>
      <c r="J93" s="223"/>
      <c r="K93" s="223"/>
      <c r="L93" s="228"/>
      <c r="M93" s="229"/>
      <c r="N93" s="230"/>
      <c r="O93" s="230"/>
      <c r="P93" s="230"/>
      <c r="Q93" s="230"/>
      <c r="R93" s="230"/>
      <c r="S93" s="230"/>
      <c r="T93" s="23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2" t="s">
        <v>136</v>
      </c>
      <c r="AU93" s="232" t="s">
        <v>80</v>
      </c>
      <c r="AV93" s="13" t="s">
        <v>80</v>
      </c>
      <c r="AW93" s="13" t="s">
        <v>32</v>
      </c>
      <c r="AX93" s="13" t="s">
        <v>70</v>
      </c>
      <c r="AY93" s="232" t="s">
        <v>126</v>
      </c>
    </row>
    <row r="94" s="14" customFormat="1">
      <c r="A94" s="14"/>
      <c r="B94" s="233"/>
      <c r="C94" s="234"/>
      <c r="D94" s="217" t="s">
        <v>136</v>
      </c>
      <c r="E94" s="235" t="s">
        <v>19</v>
      </c>
      <c r="F94" s="236" t="s">
        <v>148</v>
      </c>
      <c r="G94" s="234"/>
      <c r="H94" s="237">
        <v>74.579999999999998</v>
      </c>
      <c r="I94" s="238"/>
      <c r="J94" s="234"/>
      <c r="K94" s="234"/>
      <c r="L94" s="239"/>
      <c r="M94" s="240"/>
      <c r="N94" s="241"/>
      <c r="O94" s="241"/>
      <c r="P94" s="241"/>
      <c r="Q94" s="241"/>
      <c r="R94" s="241"/>
      <c r="S94" s="241"/>
      <c r="T94" s="242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3" t="s">
        <v>136</v>
      </c>
      <c r="AU94" s="243" t="s">
        <v>80</v>
      </c>
      <c r="AV94" s="14" t="s">
        <v>132</v>
      </c>
      <c r="AW94" s="14" t="s">
        <v>32</v>
      </c>
      <c r="AX94" s="14" t="s">
        <v>78</v>
      </c>
      <c r="AY94" s="243" t="s">
        <v>126</v>
      </c>
    </row>
    <row r="95" s="2" customFormat="1" ht="14.4" customHeight="1">
      <c r="A95" s="38"/>
      <c r="B95" s="39"/>
      <c r="C95" s="204" t="s">
        <v>160</v>
      </c>
      <c r="D95" s="204" t="s">
        <v>128</v>
      </c>
      <c r="E95" s="205" t="s">
        <v>604</v>
      </c>
      <c r="F95" s="206" t="s">
        <v>605</v>
      </c>
      <c r="G95" s="207" t="s">
        <v>131</v>
      </c>
      <c r="H95" s="208">
        <v>59.880000000000003</v>
      </c>
      <c r="I95" s="209"/>
      <c r="J95" s="210">
        <f>ROUND(I95*H95,2)</f>
        <v>0</v>
      </c>
      <c r="K95" s="206" t="s">
        <v>140</v>
      </c>
      <c r="L95" s="44"/>
      <c r="M95" s="211" t="s">
        <v>19</v>
      </c>
      <c r="N95" s="212" t="s">
        <v>41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132</v>
      </c>
      <c r="AT95" s="215" t="s">
        <v>128</v>
      </c>
      <c r="AU95" s="215" t="s">
        <v>80</v>
      </c>
      <c r="AY95" s="17" t="s">
        <v>126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78</v>
      </c>
      <c r="BK95" s="216">
        <f>ROUND(I95*H95,2)</f>
        <v>0</v>
      </c>
      <c r="BL95" s="17" t="s">
        <v>132</v>
      </c>
      <c r="BM95" s="215" t="s">
        <v>606</v>
      </c>
    </row>
    <row r="96" s="2" customFormat="1">
      <c r="A96" s="38"/>
      <c r="B96" s="39"/>
      <c r="C96" s="40"/>
      <c r="D96" s="217" t="s">
        <v>134</v>
      </c>
      <c r="E96" s="40"/>
      <c r="F96" s="218" t="s">
        <v>644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134</v>
      </c>
      <c r="AU96" s="17" t="s">
        <v>80</v>
      </c>
    </row>
    <row r="97" s="13" customFormat="1">
      <c r="A97" s="13"/>
      <c r="B97" s="222"/>
      <c r="C97" s="223"/>
      <c r="D97" s="217" t="s">
        <v>136</v>
      </c>
      <c r="E97" s="224" t="s">
        <v>19</v>
      </c>
      <c r="F97" s="225" t="s">
        <v>645</v>
      </c>
      <c r="G97" s="223"/>
      <c r="H97" s="226">
        <v>59.880000000000003</v>
      </c>
      <c r="I97" s="227"/>
      <c r="J97" s="223"/>
      <c r="K97" s="223"/>
      <c r="L97" s="228"/>
      <c r="M97" s="229"/>
      <c r="N97" s="230"/>
      <c r="O97" s="230"/>
      <c r="P97" s="230"/>
      <c r="Q97" s="230"/>
      <c r="R97" s="230"/>
      <c r="S97" s="230"/>
      <c r="T97" s="23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2" t="s">
        <v>136</v>
      </c>
      <c r="AU97" s="232" t="s">
        <v>80</v>
      </c>
      <c r="AV97" s="13" t="s">
        <v>80</v>
      </c>
      <c r="AW97" s="13" t="s">
        <v>32</v>
      </c>
      <c r="AX97" s="13" t="s">
        <v>78</v>
      </c>
      <c r="AY97" s="232" t="s">
        <v>126</v>
      </c>
    </row>
    <row r="98" s="2" customFormat="1" ht="14.4" customHeight="1">
      <c r="A98" s="38"/>
      <c r="B98" s="39"/>
      <c r="C98" s="204" t="s">
        <v>165</v>
      </c>
      <c r="D98" s="204" t="s">
        <v>128</v>
      </c>
      <c r="E98" s="205" t="s">
        <v>544</v>
      </c>
      <c r="F98" s="206" t="s">
        <v>545</v>
      </c>
      <c r="G98" s="207" t="s">
        <v>131</v>
      </c>
      <c r="H98" s="208">
        <v>74.579999999999998</v>
      </c>
      <c r="I98" s="209"/>
      <c r="J98" s="210">
        <f>ROUND(I98*H98,2)</f>
        <v>0</v>
      </c>
      <c r="K98" s="206" t="s">
        <v>140</v>
      </c>
      <c r="L98" s="44"/>
      <c r="M98" s="211" t="s">
        <v>19</v>
      </c>
      <c r="N98" s="212" t="s">
        <v>41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132</v>
      </c>
      <c r="AT98" s="215" t="s">
        <v>128</v>
      </c>
      <c r="AU98" s="215" t="s">
        <v>80</v>
      </c>
      <c r="AY98" s="17" t="s">
        <v>126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78</v>
      </c>
      <c r="BK98" s="216">
        <f>ROUND(I98*H98,2)</f>
        <v>0</v>
      </c>
      <c r="BL98" s="17" t="s">
        <v>132</v>
      </c>
      <c r="BM98" s="215" t="s">
        <v>639</v>
      </c>
    </row>
    <row r="99" s="2" customFormat="1">
      <c r="A99" s="38"/>
      <c r="B99" s="39"/>
      <c r="C99" s="40"/>
      <c r="D99" s="217" t="s">
        <v>134</v>
      </c>
      <c r="E99" s="40"/>
      <c r="F99" s="218" t="s">
        <v>540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134</v>
      </c>
      <c r="AU99" s="17" t="s">
        <v>80</v>
      </c>
    </row>
    <row r="100" s="13" customFormat="1">
      <c r="A100" s="13"/>
      <c r="B100" s="222"/>
      <c r="C100" s="223"/>
      <c r="D100" s="217" t="s">
        <v>136</v>
      </c>
      <c r="E100" s="224" t="s">
        <v>19</v>
      </c>
      <c r="F100" s="225" t="s">
        <v>642</v>
      </c>
      <c r="G100" s="223"/>
      <c r="H100" s="226">
        <v>61.079999999999998</v>
      </c>
      <c r="I100" s="227"/>
      <c r="J100" s="223"/>
      <c r="K100" s="223"/>
      <c r="L100" s="228"/>
      <c r="M100" s="229"/>
      <c r="N100" s="230"/>
      <c r="O100" s="230"/>
      <c r="P100" s="230"/>
      <c r="Q100" s="230"/>
      <c r="R100" s="230"/>
      <c r="S100" s="230"/>
      <c r="T100" s="23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2" t="s">
        <v>136</v>
      </c>
      <c r="AU100" s="232" t="s">
        <v>80</v>
      </c>
      <c r="AV100" s="13" t="s">
        <v>80</v>
      </c>
      <c r="AW100" s="13" t="s">
        <v>32</v>
      </c>
      <c r="AX100" s="13" t="s">
        <v>70</v>
      </c>
      <c r="AY100" s="232" t="s">
        <v>126</v>
      </c>
    </row>
    <row r="101" s="13" customFormat="1">
      <c r="A101" s="13"/>
      <c r="B101" s="222"/>
      <c r="C101" s="223"/>
      <c r="D101" s="217" t="s">
        <v>136</v>
      </c>
      <c r="E101" s="224" t="s">
        <v>19</v>
      </c>
      <c r="F101" s="225" t="s">
        <v>643</v>
      </c>
      <c r="G101" s="223"/>
      <c r="H101" s="226">
        <v>13.5</v>
      </c>
      <c r="I101" s="227"/>
      <c r="J101" s="223"/>
      <c r="K101" s="223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136</v>
      </c>
      <c r="AU101" s="232" t="s">
        <v>80</v>
      </c>
      <c r="AV101" s="13" t="s">
        <v>80</v>
      </c>
      <c r="AW101" s="13" t="s">
        <v>32</v>
      </c>
      <c r="AX101" s="13" t="s">
        <v>70</v>
      </c>
      <c r="AY101" s="232" t="s">
        <v>126</v>
      </c>
    </row>
    <row r="102" s="14" customFormat="1">
      <c r="A102" s="14"/>
      <c r="B102" s="233"/>
      <c r="C102" s="234"/>
      <c r="D102" s="217" t="s">
        <v>136</v>
      </c>
      <c r="E102" s="235" t="s">
        <v>19</v>
      </c>
      <c r="F102" s="236" t="s">
        <v>148</v>
      </c>
      <c r="G102" s="234"/>
      <c r="H102" s="237">
        <v>74.579999999999998</v>
      </c>
      <c r="I102" s="238"/>
      <c r="J102" s="234"/>
      <c r="K102" s="234"/>
      <c r="L102" s="239"/>
      <c r="M102" s="240"/>
      <c r="N102" s="241"/>
      <c r="O102" s="241"/>
      <c r="P102" s="241"/>
      <c r="Q102" s="241"/>
      <c r="R102" s="241"/>
      <c r="S102" s="241"/>
      <c r="T102" s="242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3" t="s">
        <v>136</v>
      </c>
      <c r="AU102" s="243" t="s">
        <v>80</v>
      </c>
      <c r="AV102" s="14" t="s">
        <v>132</v>
      </c>
      <c r="AW102" s="14" t="s">
        <v>32</v>
      </c>
      <c r="AX102" s="14" t="s">
        <v>78</v>
      </c>
      <c r="AY102" s="243" t="s">
        <v>126</v>
      </c>
    </row>
    <row r="103" s="2" customFormat="1" ht="14.4" customHeight="1">
      <c r="A103" s="38"/>
      <c r="B103" s="39"/>
      <c r="C103" s="244" t="s">
        <v>170</v>
      </c>
      <c r="D103" s="244" t="s">
        <v>238</v>
      </c>
      <c r="E103" s="245" t="s">
        <v>610</v>
      </c>
      <c r="F103" s="246" t="s">
        <v>611</v>
      </c>
      <c r="G103" s="247" t="s">
        <v>131</v>
      </c>
      <c r="H103" s="248">
        <v>74.579999999999998</v>
      </c>
      <c r="I103" s="249"/>
      <c r="J103" s="250">
        <f>ROUND(I103*H103,2)</f>
        <v>0</v>
      </c>
      <c r="K103" s="246" t="s">
        <v>140</v>
      </c>
      <c r="L103" s="251"/>
      <c r="M103" s="252" t="s">
        <v>19</v>
      </c>
      <c r="N103" s="253" t="s">
        <v>41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175</v>
      </c>
      <c r="AT103" s="215" t="s">
        <v>238</v>
      </c>
      <c r="AU103" s="215" t="s">
        <v>80</v>
      </c>
      <c r="AY103" s="17" t="s">
        <v>126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78</v>
      </c>
      <c r="BK103" s="216">
        <f>ROUND(I103*H103,2)</f>
        <v>0</v>
      </c>
      <c r="BL103" s="17" t="s">
        <v>132</v>
      </c>
      <c r="BM103" s="215" t="s">
        <v>612</v>
      </c>
    </row>
    <row r="104" s="13" customFormat="1">
      <c r="A104" s="13"/>
      <c r="B104" s="222"/>
      <c r="C104" s="223"/>
      <c r="D104" s="217" t="s">
        <v>136</v>
      </c>
      <c r="E104" s="224" t="s">
        <v>19</v>
      </c>
      <c r="F104" s="225" t="s">
        <v>642</v>
      </c>
      <c r="G104" s="223"/>
      <c r="H104" s="226">
        <v>61.079999999999998</v>
      </c>
      <c r="I104" s="227"/>
      <c r="J104" s="223"/>
      <c r="K104" s="223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136</v>
      </c>
      <c r="AU104" s="232" t="s">
        <v>80</v>
      </c>
      <c r="AV104" s="13" t="s">
        <v>80</v>
      </c>
      <c r="AW104" s="13" t="s">
        <v>32</v>
      </c>
      <c r="AX104" s="13" t="s">
        <v>70</v>
      </c>
      <c r="AY104" s="232" t="s">
        <v>126</v>
      </c>
    </row>
    <row r="105" s="13" customFormat="1">
      <c r="A105" s="13"/>
      <c r="B105" s="222"/>
      <c r="C105" s="223"/>
      <c r="D105" s="217" t="s">
        <v>136</v>
      </c>
      <c r="E105" s="224" t="s">
        <v>19</v>
      </c>
      <c r="F105" s="225" t="s">
        <v>643</v>
      </c>
      <c r="G105" s="223"/>
      <c r="H105" s="226">
        <v>13.5</v>
      </c>
      <c r="I105" s="227"/>
      <c r="J105" s="223"/>
      <c r="K105" s="223"/>
      <c r="L105" s="228"/>
      <c r="M105" s="229"/>
      <c r="N105" s="230"/>
      <c r="O105" s="230"/>
      <c r="P105" s="230"/>
      <c r="Q105" s="230"/>
      <c r="R105" s="230"/>
      <c r="S105" s="230"/>
      <c r="T105" s="23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2" t="s">
        <v>136</v>
      </c>
      <c r="AU105" s="232" t="s">
        <v>80</v>
      </c>
      <c r="AV105" s="13" t="s">
        <v>80</v>
      </c>
      <c r="AW105" s="13" t="s">
        <v>32</v>
      </c>
      <c r="AX105" s="13" t="s">
        <v>70</v>
      </c>
      <c r="AY105" s="232" t="s">
        <v>126</v>
      </c>
    </row>
    <row r="106" s="14" customFormat="1">
      <c r="A106" s="14"/>
      <c r="B106" s="233"/>
      <c r="C106" s="234"/>
      <c r="D106" s="217" t="s">
        <v>136</v>
      </c>
      <c r="E106" s="235" t="s">
        <v>19</v>
      </c>
      <c r="F106" s="236" t="s">
        <v>148</v>
      </c>
      <c r="G106" s="234"/>
      <c r="H106" s="237">
        <v>74.579999999999998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3" t="s">
        <v>136</v>
      </c>
      <c r="AU106" s="243" t="s">
        <v>80</v>
      </c>
      <c r="AV106" s="14" t="s">
        <v>132</v>
      </c>
      <c r="AW106" s="14" t="s">
        <v>32</v>
      </c>
      <c r="AX106" s="14" t="s">
        <v>78</v>
      </c>
      <c r="AY106" s="243" t="s">
        <v>126</v>
      </c>
    </row>
    <row r="107" s="2" customFormat="1" ht="19.8" customHeight="1">
      <c r="A107" s="38"/>
      <c r="B107" s="39"/>
      <c r="C107" s="204" t="s">
        <v>175</v>
      </c>
      <c r="D107" s="204" t="s">
        <v>128</v>
      </c>
      <c r="E107" s="205" t="s">
        <v>613</v>
      </c>
      <c r="F107" s="206" t="s">
        <v>614</v>
      </c>
      <c r="G107" s="207" t="s">
        <v>313</v>
      </c>
      <c r="H107" s="208">
        <v>75</v>
      </c>
      <c r="I107" s="209"/>
      <c r="J107" s="210">
        <f>ROUND(I107*H107,2)</f>
        <v>0</v>
      </c>
      <c r="K107" s="206" t="s">
        <v>362</v>
      </c>
      <c r="L107" s="44"/>
      <c r="M107" s="211" t="s">
        <v>19</v>
      </c>
      <c r="N107" s="212" t="s">
        <v>41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132</v>
      </c>
      <c r="AT107" s="215" t="s">
        <v>128</v>
      </c>
      <c r="AU107" s="215" t="s">
        <v>80</v>
      </c>
      <c r="AY107" s="17" t="s">
        <v>126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78</v>
      </c>
      <c r="BK107" s="216">
        <f>ROUND(I107*H107,2)</f>
        <v>0</v>
      </c>
      <c r="BL107" s="17" t="s">
        <v>132</v>
      </c>
      <c r="BM107" s="215" t="s">
        <v>615</v>
      </c>
    </row>
    <row r="108" s="2" customFormat="1" ht="14.4" customHeight="1">
      <c r="A108" s="38"/>
      <c r="B108" s="39"/>
      <c r="C108" s="204" t="s">
        <v>181</v>
      </c>
      <c r="D108" s="204" t="s">
        <v>128</v>
      </c>
      <c r="E108" s="205" t="s">
        <v>616</v>
      </c>
      <c r="F108" s="206" t="s">
        <v>617</v>
      </c>
      <c r="G108" s="207" t="s">
        <v>196</v>
      </c>
      <c r="H108" s="208">
        <v>20</v>
      </c>
      <c r="I108" s="209"/>
      <c r="J108" s="210">
        <f>ROUND(I108*H108,2)</f>
        <v>0</v>
      </c>
      <c r="K108" s="206" t="s">
        <v>362</v>
      </c>
      <c r="L108" s="44"/>
      <c r="M108" s="211" t="s">
        <v>19</v>
      </c>
      <c r="N108" s="212" t="s">
        <v>41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132</v>
      </c>
      <c r="AT108" s="215" t="s">
        <v>128</v>
      </c>
      <c r="AU108" s="215" t="s">
        <v>80</v>
      </c>
      <c r="AY108" s="17" t="s">
        <v>126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78</v>
      </c>
      <c r="BK108" s="216">
        <f>ROUND(I108*H108,2)</f>
        <v>0</v>
      </c>
      <c r="BL108" s="17" t="s">
        <v>132</v>
      </c>
      <c r="BM108" s="215" t="s">
        <v>618</v>
      </c>
    </row>
    <row r="109" s="2" customFormat="1" ht="14.4" customHeight="1">
      <c r="A109" s="38"/>
      <c r="B109" s="39"/>
      <c r="C109" s="204" t="s">
        <v>187</v>
      </c>
      <c r="D109" s="204" t="s">
        <v>128</v>
      </c>
      <c r="E109" s="205" t="s">
        <v>619</v>
      </c>
      <c r="F109" s="206" t="s">
        <v>620</v>
      </c>
      <c r="G109" s="207" t="s">
        <v>313</v>
      </c>
      <c r="H109" s="208">
        <v>75</v>
      </c>
      <c r="I109" s="209"/>
      <c r="J109" s="210">
        <f>ROUND(I109*H109,2)</f>
        <v>0</v>
      </c>
      <c r="K109" s="206" t="s">
        <v>362</v>
      </c>
      <c r="L109" s="44"/>
      <c r="M109" s="211" t="s">
        <v>19</v>
      </c>
      <c r="N109" s="212" t="s">
        <v>41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132</v>
      </c>
      <c r="AT109" s="215" t="s">
        <v>128</v>
      </c>
      <c r="AU109" s="215" t="s">
        <v>80</v>
      </c>
      <c r="AY109" s="17" t="s">
        <v>126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78</v>
      </c>
      <c r="BK109" s="216">
        <f>ROUND(I109*H109,2)</f>
        <v>0</v>
      </c>
      <c r="BL109" s="17" t="s">
        <v>132</v>
      </c>
      <c r="BM109" s="215" t="s">
        <v>621</v>
      </c>
    </row>
    <row r="110" s="2" customFormat="1">
      <c r="A110" s="38"/>
      <c r="B110" s="39"/>
      <c r="C110" s="40"/>
      <c r="D110" s="217" t="s">
        <v>134</v>
      </c>
      <c r="E110" s="40"/>
      <c r="F110" s="218" t="s">
        <v>622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134</v>
      </c>
      <c r="AU110" s="17" t="s">
        <v>80</v>
      </c>
    </row>
    <row r="111" s="2" customFormat="1" ht="14.4" customHeight="1">
      <c r="A111" s="38"/>
      <c r="B111" s="39"/>
      <c r="C111" s="204" t="s">
        <v>193</v>
      </c>
      <c r="D111" s="204" t="s">
        <v>128</v>
      </c>
      <c r="E111" s="205" t="s">
        <v>623</v>
      </c>
      <c r="F111" s="206" t="s">
        <v>624</v>
      </c>
      <c r="G111" s="207" t="s">
        <v>478</v>
      </c>
      <c r="H111" s="208">
        <v>401</v>
      </c>
      <c r="I111" s="209"/>
      <c r="J111" s="210">
        <f>ROUND(I111*H111,2)</f>
        <v>0</v>
      </c>
      <c r="K111" s="206" t="s">
        <v>19</v>
      </c>
      <c r="L111" s="44"/>
      <c r="M111" s="211" t="s">
        <v>19</v>
      </c>
      <c r="N111" s="212" t="s">
        <v>41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132</v>
      </c>
      <c r="AT111" s="215" t="s">
        <v>128</v>
      </c>
      <c r="AU111" s="215" t="s">
        <v>80</v>
      </c>
      <c r="AY111" s="17" t="s">
        <v>126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78</v>
      </c>
      <c r="BK111" s="216">
        <f>ROUND(I111*H111,2)</f>
        <v>0</v>
      </c>
      <c r="BL111" s="17" t="s">
        <v>132</v>
      </c>
      <c r="BM111" s="215" t="s">
        <v>625</v>
      </c>
    </row>
    <row r="112" s="2" customFormat="1" ht="14.4" customHeight="1">
      <c r="A112" s="38"/>
      <c r="B112" s="39"/>
      <c r="C112" s="204" t="s">
        <v>203</v>
      </c>
      <c r="D112" s="204" t="s">
        <v>128</v>
      </c>
      <c r="E112" s="205" t="s">
        <v>626</v>
      </c>
      <c r="F112" s="206" t="s">
        <v>627</v>
      </c>
      <c r="G112" s="207" t="s">
        <v>196</v>
      </c>
      <c r="H112" s="208">
        <v>4802</v>
      </c>
      <c r="I112" s="209"/>
      <c r="J112" s="210">
        <f>ROUND(I112*H112,2)</f>
        <v>0</v>
      </c>
      <c r="K112" s="206" t="s">
        <v>362</v>
      </c>
      <c r="L112" s="44"/>
      <c r="M112" s="211" t="s">
        <v>19</v>
      </c>
      <c r="N112" s="212" t="s">
        <v>41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132</v>
      </c>
      <c r="AT112" s="215" t="s">
        <v>128</v>
      </c>
      <c r="AU112" s="215" t="s">
        <v>80</v>
      </c>
      <c r="AY112" s="17" t="s">
        <v>126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78</v>
      </c>
      <c r="BK112" s="216">
        <f>ROUND(I112*H112,2)</f>
        <v>0</v>
      </c>
      <c r="BL112" s="17" t="s">
        <v>132</v>
      </c>
      <c r="BM112" s="215" t="s">
        <v>628</v>
      </c>
    </row>
    <row r="113" s="2" customFormat="1">
      <c r="A113" s="38"/>
      <c r="B113" s="39"/>
      <c r="C113" s="40"/>
      <c r="D113" s="217" t="s">
        <v>134</v>
      </c>
      <c r="E113" s="40"/>
      <c r="F113" s="218" t="s">
        <v>629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134</v>
      </c>
      <c r="AU113" s="17" t="s">
        <v>80</v>
      </c>
    </row>
    <row r="114" s="13" customFormat="1">
      <c r="A114" s="13"/>
      <c r="B114" s="222"/>
      <c r="C114" s="223"/>
      <c r="D114" s="217" t="s">
        <v>136</v>
      </c>
      <c r="E114" s="224" t="s">
        <v>19</v>
      </c>
      <c r="F114" s="225" t="s">
        <v>630</v>
      </c>
      <c r="G114" s="223"/>
      <c r="H114" s="226">
        <v>4802</v>
      </c>
      <c r="I114" s="227"/>
      <c r="J114" s="223"/>
      <c r="K114" s="223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136</v>
      </c>
      <c r="AU114" s="232" t="s">
        <v>80</v>
      </c>
      <c r="AV114" s="13" t="s">
        <v>80</v>
      </c>
      <c r="AW114" s="13" t="s">
        <v>32</v>
      </c>
      <c r="AX114" s="13" t="s">
        <v>70</v>
      </c>
      <c r="AY114" s="232" t="s">
        <v>126</v>
      </c>
    </row>
    <row r="115" s="14" customFormat="1">
      <c r="A115" s="14"/>
      <c r="B115" s="233"/>
      <c r="C115" s="234"/>
      <c r="D115" s="217" t="s">
        <v>136</v>
      </c>
      <c r="E115" s="235" t="s">
        <v>19</v>
      </c>
      <c r="F115" s="236" t="s">
        <v>148</v>
      </c>
      <c r="G115" s="234"/>
      <c r="H115" s="237">
        <v>4802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3" t="s">
        <v>136</v>
      </c>
      <c r="AU115" s="243" t="s">
        <v>80</v>
      </c>
      <c r="AV115" s="14" t="s">
        <v>132</v>
      </c>
      <c r="AW115" s="14" t="s">
        <v>32</v>
      </c>
      <c r="AX115" s="14" t="s">
        <v>78</v>
      </c>
      <c r="AY115" s="243" t="s">
        <v>126</v>
      </c>
    </row>
    <row r="116" s="2" customFormat="1" ht="14.4" customHeight="1">
      <c r="A116" s="38"/>
      <c r="B116" s="39"/>
      <c r="C116" s="204" t="s">
        <v>211</v>
      </c>
      <c r="D116" s="204" t="s">
        <v>128</v>
      </c>
      <c r="E116" s="205" t="s">
        <v>575</v>
      </c>
      <c r="F116" s="206" t="s">
        <v>576</v>
      </c>
      <c r="G116" s="207" t="s">
        <v>190</v>
      </c>
      <c r="H116" s="208">
        <v>4.8019999999999996</v>
      </c>
      <c r="I116" s="209"/>
      <c r="J116" s="210">
        <f>ROUND(I116*H116,2)</f>
        <v>0</v>
      </c>
      <c r="K116" s="206" t="s">
        <v>362</v>
      </c>
      <c r="L116" s="44"/>
      <c r="M116" s="211" t="s">
        <v>19</v>
      </c>
      <c r="N116" s="212" t="s">
        <v>41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132</v>
      </c>
      <c r="AT116" s="215" t="s">
        <v>128</v>
      </c>
      <c r="AU116" s="215" t="s">
        <v>80</v>
      </c>
      <c r="AY116" s="17" t="s">
        <v>126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78</v>
      </c>
      <c r="BK116" s="216">
        <f>ROUND(I116*H116,2)</f>
        <v>0</v>
      </c>
      <c r="BL116" s="17" t="s">
        <v>132</v>
      </c>
      <c r="BM116" s="215" t="s">
        <v>631</v>
      </c>
    </row>
    <row r="117" s="13" customFormat="1">
      <c r="A117" s="13"/>
      <c r="B117" s="222"/>
      <c r="C117" s="223"/>
      <c r="D117" s="217" t="s">
        <v>136</v>
      </c>
      <c r="E117" s="224" t="s">
        <v>19</v>
      </c>
      <c r="F117" s="225" t="s">
        <v>632</v>
      </c>
      <c r="G117" s="223"/>
      <c r="H117" s="226">
        <v>4.8019999999999996</v>
      </c>
      <c r="I117" s="227"/>
      <c r="J117" s="223"/>
      <c r="K117" s="223"/>
      <c r="L117" s="228"/>
      <c r="M117" s="262"/>
      <c r="N117" s="263"/>
      <c r="O117" s="263"/>
      <c r="P117" s="263"/>
      <c r="Q117" s="263"/>
      <c r="R117" s="263"/>
      <c r="S117" s="263"/>
      <c r="T117" s="26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2" t="s">
        <v>136</v>
      </c>
      <c r="AU117" s="232" t="s">
        <v>80</v>
      </c>
      <c r="AV117" s="13" t="s">
        <v>80</v>
      </c>
      <c r="AW117" s="13" t="s">
        <v>32</v>
      </c>
      <c r="AX117" s="13" t="s">
        <v>78</v>
      </c>
      <c r="AY117" s="232" t="s">
        <v>126</v>
      </c>
    </row>
    <row r="118" s="2" customFormat="1" ht="6.96" customHeight="1">
      <c r="A118" s="38"/>
      <c r="B118" s="59"/>
      <c r="C118" s="60"/>
      <c r="D118" s="60"/>
      <c r="E118" s="60"/>
      <c r="F118" s="60"/>
      <c r="G118" s="60"/>
      <c r="H118" s="60"/>
      <c r="I118" s="60"/>
      <c r="J118" s="60"/>
      <c r="K118" s="60"/>
      <c r="L118" s="44"/>
      <c r="M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</sheetData>
  <sheetProtection sheet="1" autoFilter="0" formatColumns="0" formatRows="0" objects="1" scenarios="1" spinCount="100000" saltValue="K3UVg9uO3nOtsQLTegTlSu76qjF8JNsfT0xIxYo0RpJFKO9HtuzDkCzVofNrzsUGYWG2r6jYWElZov7lesQ56A==" hashValue="tbofkNtQSe1smmbYSfBPAWwm8vRCKvtZOPheyk9bgdckAXi2zaiE67NK7LafdCX/uCx9HxfKLeUQdPojcvdVhQ==" algorithmName="SHA-512" password="CC35"/>
  <autoFilter ref="C80:K11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4.4" customHeight="1">
      <c r="B7" s="20"/>
      <c r="E7" s="133" t="str">
        <f>'Rekapitulace stavby'!K6</f>
        <v>Revitalizace Mnišího potoka v k.ú. Jinačovice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100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5.6" customHeight="1">
      <c r="A9" s="38"/>
      <c r="B9" s="44"/>
      <c r="C9" s="38"/>
      <c r="D9" s="38"/>
      <c r="E9" s="135" t="s">
        <v>646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9. 2. 2021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4.4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ROUND(J86,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ROUND((SUM(BE86:BE180)),  2)</f>
        <v>0</v>
      </c>
      <c r="G33" s="38"/>
      <c r="H33" s="38"/>
      <c r="I33" s="148">
        <v>0.20999999999999999</v>
      </c>
      <c r="J33" s="147">
        <f>ROUND(((SUM(BE86:BE180))*I33),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ROUND((SUM(BF86:BF180)),  2)</f>
        <v>0</v>
      </c>
      <c r="G34" s="38"/>
      <c r="H34" s="38"/>
      <c r="I34" s="148">
        <v>0.14999999999999999</v>
      </c>
      <c r="J34" s="147">
        <f>ROUND(((SUM(BF86:BF180))*I34),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ROUND((SUM(BG86:BG180)),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ROUND((SUM(BH86:BH180)),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ROUND((SUM(BI86:BI180)),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4.4" customHeight="1">
      <c r="A48" s="38"/>
      <c r="B48" s="39"/>
      <c r="C48" s="40"/>
      <c r="D48" s="40"/>
      <c r="E48" s="160" t="str">
        <f>E7</f>
        <v>Revitalizace Mnišího potoka v k.ú. Jinačovice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5.6" customHeight="1">
      <c r="A50" s="38"/>
      <c r="B50" s="39"/>
      <c r="C50" s="40"/>
      <c r="D50" s="40"/>
      <c r="E50" s="69" t="str">
        <f>E9</f>
        <v>03 - SO03 – Travnatá polní cesta C13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Jinačovice</v>
      </c>
      <c r="G52" s="40"/>
      <c r="H52" s="40"/>
      <c r="I52" s="32" t="s">
        <v>23</v>
      </c>
      <c r="J52" s="72" t="str">
        <f>IF(J12="","",J12)</f>
        <v>9. 2. 2021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6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6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103</v>
      </c>
      <c r="D57" s="162"/>
      <c r="E57" s="162"/>
      <c r="F57" s="162"/>
      <c r="G57" s="162"/>
      <c r="H57" s="162"/>
      <c r="I57" s="162"/>
      <c r="J57" s="163" t="s">
        <v>104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J86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105</v>
      </c>
    </row>
    <row r="60" s="9" customFormat="1" ht="24.96" customHeight="1">
      <c r="A60" s="9"/>
      <c r="B60" s="165"/>
      <c r="C60" s="166"/>
      <c r="D60" s="167" t="s">
        <v>106</v>
      </c>
      <c r="E60" s="168"/>
      <c r="F60" s="168"/>
      <c r="G60" s="168"/>
      <c r="H60" s="168"/>
      <c r="I60" s="168"/>
      <c r="J60" s="169">
        <f>J87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107</v>
      </c>
      <c r="E61" s="174"/>
      <c r="F61" s="174"/>
      <c r="G61" s="174"/>
      <c r="H61" s="174"/>
      <c r="I61" s="174"/>
      <c r="J61" s="175">
        <f>J88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108</v>
      </c>
      <c r="E62" s="174"/>
      <c r="F62" s="174"/>
      <c r="G62" s="174"/>
      <c r="H62" s="174"/>
      <c r="I62" s="174"/>
      <c r="J62" s="175">
        <f>J120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109</v>
      </c>
      <c r="E63" s="174"/>
      <c r="F63" s="174"/>
      <c r="G63" s="174"/>
      <c r="H63" s="174"/>
      <c r="I63" s="174"/>
      <c r="J63" s="175">
        <f>J125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647</v>
      </c>
      <c r="E64" s="174"/>
      <c r="F64" s="174"/>
      <c r="G64" s="174"/>
      <c r="H64" s="174"/>
      <c r="I64" s="174"/>
      <c r="J64" s="175">
        <f>J138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305</v>
      </c>
      <c r="E65" s="174"/>
      <c r="F65" s="174"/>
      <c r="G65" s="174"/>
      <c r="H65" s="174"/>
      <c r="I65" s="174"/>
      <c r="J65" s="175">
        <f>J166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110</v>
      </c>
      <c r="E66" s="174"/>
      <c r="F66" s="174"/>
      <c r="G66" s="174"/>
      <c r="H66" s="174"/>
      <c r="I66" s="174"/>
      <c r="J66" s="175">
        <f>J179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72" s="2" customFormat="1" ht="6.96" customHeight="1">
      <c r="A72" s="38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3" t="s">
        <v>111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39"/>
      <c r="C76" s="40"/>
      <c r="D76" s="40"/>
      <c r="E76" s="160" t="str">
        <f>E7</f>
        <v>Revitalizace Mnišího potoka v k.ú. Jinačovice</v>
      </c>
      <c r="F76" s="32"/>
      <c r="G76" s="32"/>
      <c r="H76" s="32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100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6" customHeight="1">
      <c r="A78" s="38"/>
      <c r="B78" s="39"/>
      <c r="C78" s="40"/>
      <c r="D78" s="40"/>
      <c r="E78" s="69" t="str">
        <f>E9</f>
        <v>03 - SO03 – Travnatá polní cesta C13</v>
      </c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F12</f>
        <v>Jinačovice</v>
      </c>
      <c r="G80" s="40"/>
      <c r="H80" s="40"/>
      <c r="I80" s="32" t="s">
        <v>23</v>
      </c>
      <c r="J80" s="72" t="str">
        <f>IF(J12="","",J12)</f>
        <v>9. 2. 2021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6" customHeight="1">
      <c r="A82" s="38"/>
      <c r="B82" s="39"/>
      <c r="C82" s="32" t="s">
        <v>25</v>
      </c>
      <c r="D82" s="40"/>
      <c r="E82" s="40"/>
      <c r="F82" s="27" t="str">
        <f>E15</f>
        <v xml:space="preserve"> </v>
      </c>
      <c r="G82" s="40"/>
      <c r="H82" s="40"/>
      <c r="I82" s="32" t="s">
        <v>31</v>
      </c>
      <c r="J82" s="36" t="str">
        <f>E21</f>
        <v xml:space="preserve"> 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6" customHeight="1">
      <c r="A83" s="38"/>
      <c r="B83" s="39"/>
      <c r="C83" s="32" t="s">
        <v>29</v>
      </c>
      <c r="D83" s="40"/>
      <c r="E83" s="40"/>
      <c r="F83" s="27" t="str">
        <f>IF(E18="","",E18)</f>
        <v>Vyplň údaj</v>
      </c>
      <c r="G83" s="40"/>
      <c r="H83" s="40"/>
      <c r="I83" s="32" t="s">
        <v>33</v>
      </c>
      <c r="J83" s="36" t="str">
        <f>E24</f>
        <v xml:space="preserve"> 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1" customFormat="1" ht="29.28" customHeight="1">
      <c r="A85" s="177"/>
      <c r="B85" s="178"/>
      <c r="C85" s="179" t="s">
        <v>112</v>
      </c>
      <c r="D85" s="180" t="s">
        <v>55</v>
      </c>
      <c r="E85" s="180" t="s">
        <v>51</v>
      </c>
      <c r="F85" s="180" t="s">
        <v>52</v>
      </c>
      <c r="G85" s="180" t="s">
        <v>113</v>
      </c>
      <c r="H85" s="180" t="s">
        <v>114</v>
      </c>
      <c r="I85" s="180" t="s">
        <v>115</v>
      </c>
      <c r="J85" s="180" t="s">
        <v>104</v>
      </c>
      <c r="K85" s="181" t="s">
        <v>116</v>
      </c>
      <c r="L85" s="182"/>
      <c r="M85" s="92" t="s">
        <v>19</v>
      </c>
      <c r="N85" s="93" t="s">
        <v>40</v>
      </c>
      <c r="O85" s="93" t="s">
        <v>117</v>
      </c>
      <c r="P85" s="93" t="s">
        <v>118</v>
      </c>
      <c r="Q85" s="93" t="s">
        <v>119</v>
      </c>
      <c r="R85" s="93" t="s">
        <v>120</v>
      </c>
      <c r="S85" s="93" t="s">
        <v>121</v>
      </c>
      <c r="T85" s="94" t="s">
        <v>122</v>
      </c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</row>
    <row r="86" s="2" customFormat="1" ht="22.8" customHeight="1">
      <c r="A86" s="38"/>
      <c r="B86" s="39"/>
      <c r="C86" s="99" t="s">
        <v>123</v>
      </c>
      <c r="D86" s="40"/>
      <c r="E86" s="40"/>
      <c r="F86" s="40"/>
      <c r="G86" s="40"/>
      <c r="H86" s="40"/>
      <c r="I86" s="40"/>
      <c r="J86" s="183">
        <f>BK86</f>
        <v>0</v>
      </c>
      <c r="K86" s="40"/>
      <c r="L86" s="44"/>
      <c r="M86" s="95"/>
      <c r="N86" s="184"/>
      <c r="O86" s="96"/>
      <c r="P86" s="185">
        <f>P87</f>
        <v>0</v>
      </c>
      <c r="Q86" s="96"/>
      <c r="R86" s="185">
        <f>R87</f>
        <v>3125.5467272000001</v>
      </c>
      <c r="S86" s="96"/>
      <c r="T86" s="186">
        <f>T87</f>
        <v>6.4800000000000004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69</v>
      </c>
      <c r="AU86" s="17" t="s">
        <v>105</v>
      </c>
      <c r="BK86" s="187">
        <f>BK87</f>
        <v>0</v>
      </c>
    </row>
    <row r="87" s="12" customFormat="1" ht="25.92" customHeight="1">
      <c r="A87" s="12"/>
      <c r="B87" s="188"/>
      <c r="C87" s="189"/>
      <c r="D87" s="190" t="s">
        <v>69</v>
      </c>
      <c r="E87" s="191" t="s">
        <v>124</v>
      </c>
      <c r="F87" s="191" t="s">
        <v>125</v>
      </c>
      <c r="G87" s="189"/>
      <c r="H87" s="189"/>
      <c r="I87" s="192"/>
      <c r="J87" s="193">
        <f>BK87</f>
        <v>0</v>
      </c>
      <c r="K87" s="189"/>
      <c r="L87" s="194"/>
      <c r="M87" s="195"/>
      <c r="N87" s="196"/>
      <c r="O87" s="196"/>
      <c r="P87" s="197">
        <f>P88+P120+P125+P138+P166+P179</f>
        <v>0</v>
      </c>
      <c r="Q87" s="196"/>
      <c r="R87" s="197">
        <f>R88+R120+R125+R138+R166+R179</f>
        <v>3125.5467272000001</v>
      </c>
      <c r="S87" s="196"/>
      <c r="T87" s="198">
        <f>T88+T120+T125+T138+T166+T179</f>
        <v>6.4800000000000004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9" t="s">
        <v>78</v>
      </c>
      <c r="AT87" s="200" t="s">
        <v>69</v>
      </c>
      <c r="AU87" s="200" t="s">
        <v>70</v>
      </c>
      <c r="AY87" s="199" t="s">
        <v>126</v>
      </c>
      <c r="BK87" s="201">
        <f>BK88+BK120+BK125+BK138+BK166+BK179</f>
        <v>0</v>
      </c>
    </row>
    <row r="88" s="12" customFormat="1" ht="22.8" customHeight="1">
      <c r="A88" s="12"/>
      <c r="B88" s="188"/>
      <c r="C88" s="189"/>
      <c r="D88" s="190" t="s">
        <v>69</v>
      </c>
      <c r="E88" s="202" t="s">
        <v>78</v>
      </c>
      <c r="F88" s="202" t="s">
        <v>127</v>
      </c>
      <c r="G88" s="189"/>
      <c r="H88" s="189"/>
      <c r="I88" s="192"/>
      <c r="J88" s="203">
        <f>BK88</f>
        <v>0</v>
      </c>
      <c r="K88" s="189"/>
      <c r="L88" s="194"/>
      <c r="M88" s="195"/>
      <c r="N88" s="196"/>
      <c r="O88" s="196"/>
      <c r="P88" s="197">
        <f>SUM(P89:P119)</f>
        <v>0</v>
      </c>
      <c r="Q88" s="196"/>
      <c r="R88" s="197">
        <f>SUM(R89:R119)</f>
        <v>0.038692999999999998</v>
      </c>
      <c r="S88" s="196"/>
      <c r="T88" s="198">
        <f>SUM(T89:T119)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78</v>
      </c>
      <c r="AT88" s="200" t="s">
        <v>69</v>
      </c>
      <c r="AU88" s="200" t="s">
        <v>78</v>
      </c>
      <c r="AY88" s="199" t="s">
        <v>126</v>
      </c>
      <c r="BK88" s="201">
        <f>SUM(BK89:BK119)</f>
        <v>0</v>
      </c>
    </row>
    <row r="89" s="2" customFormat="1" ht="14.4" customHeight="1">
      <c r="A89" s="38"/>
      <c r="B89" s="39"/>
      <c r="C89" s="204" t="s">
        <v>78</v>
      </c>
      <c r="D89" s="204" t="s">
        <v>128</v>
      </c>
      <c r="E89" s="205" t="s">
        <v>129</v>
      </c>
      <c r="F89" s="206" t="s">
        <v>130</v>
      </c>
      <c r="G89" s="207" t="s">
        <v>131</v>
      </c>
      <c r="H89" s="208">
        <v>507.80399999999997</v>
      </c>
      <c r="I89" s="209"/>
      <c r="J89" s="210">
        <f>ROUND(I89*H89,2)</f>
        <v>0</v>
      </c>
      <c r="K89" s="206" t="s">
        <v>19</v>
      </c>
      <c r="L89" s="44"/>
      <c r="M89" s="211" t="s">
        <v>19</v>
      </c>
      <c r="N89" s="212" t="s">
        <v>41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132</v>
      </c>
      <c r="AT89" s="215" t="s">
        <v>128</v>
      </c>
      <c r="AU89" s="215" t="s">
        <v>80</v>
      </c>
      <c r="AY89" s="17" t="s">
        <v>126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78</v>
      </c>
      <c r="BK89" s="216">
        <f>ROUND(I89*H89,2)</f>
        <v>0</v>
      </c>
      <c r="BL89" s="17" t="s">
        <v>132</v>
      </c>
      <c r="BM89" s="215" t="s">
        <v>648</v>
      </c>
    </row>
    <row r="90" s="2" customFormat="1">
      <c r="A90" s="38"/>
      <c r="B90" s="39"/>
      <c r="C90" s="40"/>
      <c r="D90" s="217" t="s">
        <v>134</v>
      </c>
      <c r="E90" s="40"/>
      <c r="F90" s="218" t="s">
        <v>649</v>
      </c>
      <c r="G90" s="40"/>
      <c r="H90" s="40"/>
      <c r="I90" s="219"/>
      <c r="J90" s="40"/>
      <c r="K90" s="40"/>
      <c r="L90" s="44"/>
      <c r="M90" s="220"/>
      <c r="N90" s="221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134</v>
      </c>
      <c r="AU90" s="17" t="s">
        <v>80</v>
      </c>
    </row>
    <row r="91" s="13" customFormat="1">
      <c r="A91" s="13"/>
      <c r="B91" s="222"/>
      <c r="C91" s="223"/>
      <c r="D91" s="217" t="s">
        <v>136</v>
      </c>
      <c r="E91" s="224" t="s">
        <v>19</v>
      </c>
      <c r="F91" s="225" t="s">
        <v>650</v>
      </c>
      <c r="G91" s="223"/>
      <c r="H91" s="226">
        <v>507.80399999999997</v>
      </c>
      <c r="I91" s="227"/>
      <c r="J91" s="223"/>
      <c r="K91" s="223"/>
      <c r="L91" s="228"/>
      <c r="M91" s="229"/>
      <c r="N91" s="230"/>
      <c r="O91" s="230"/>
      <c r="P91" s="230"/>
      <c r="Q91" s="230"/>
      <c r="R91" s="230"/>
      <c r="S91" s="230"/>
      <c r="T91" s="231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2" t="s">
        <v>136</v>
      </c>
      <c r="AU91" s="232" t="s">
        <v>80</v>
      </c>
      <c r="AV91" s="13" t="s">
        <v>80</v>
      </c>
      <c r="AW91" s="13" t="s">
        <v>32</v>
      </c>
      <c r="AX91" s="13" t="s">
        <v>78</v>
      </c>
      <c r="AY91" s="232" t="s">
        <v>126</v>
      </c>
    </row>
    <row r="92" s="2" customFormat="1" ht="14.4" customHeight="1">
      <c r="A92" s="38"/>
      <c r="B92" s="39"/>
      <c r="C92" s="204" t="s">
        <v>80</v>
      </c>
      <c r="D92" s="204" t="s">
        <v>128</v>
      </c>
      <c r="E92" s="205" t="s">
        <v>371</v>
      </c>
      <c r="F92" s="206" t="s">
        <v>372</v>
      </c>
      <c r="G92" s="207" t="s">
        <v>196</v>
      </c>
      <c r="H92" s="208">
        <v>1511.71</v>
      </c>
      <c r="I92" s="209"/>
      <c r="J92" s="210">
        <f>ROUND(I92*H92,2)</f>
        <v>0</v>
      </c>
      <c r="K92" s="206" t="s">
        <v>140</v>
      </c>
      <c r="L92" s="44"/>
      <c r="M92" s="211" t="s">
        <v>19</v>
      </c>
      <c r="N92" s="212" t="s">
        <v>41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132</v>
      </c>
      <c r="AT92" s="215" t="s">
        <v>128</v>
      </c>
      <c r="AU92" s="215" t="s">
        <v>80</v>
      </c>
      <c r="AY92" s="17" t="s">
        <v>126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78</v>
      </c>
      <c r="BK92" s="216">
        <f>ROUND(I92*H92,2)</f>
        <v>0</v>
      </c>
      <c r="BL92" s="17" t="s">
        <v>132</v>
      </c>
      <c r="BM92" s="215" t="s">
        <v>651</v>
      </c>
    </row>
    <row r="93" s="2" customFormat="1" ht="19.8" customHeight="1">
      <c r="A93" s="38"/>
      <c r="B93" s="39"/>
      <c r="C93" s="204" t="s">
        <v>149</v>
      </c>
      <c r="D93" s="204" t="s">
        <v>128</v>
      </c>
      <c r="E93" s="205" t="s">
        <v>138</v>
      </c>
      <c r="F93" s="206" t="s">
        <v>139</v>
      </c>
      <c r="G93" s="207" t="s">
        <v>131</v>
      </c>
      <c r="H93" s="208">
        <v>514.10400000000004</v>
      </c>
      <c r="I93" s="209"/>
      <c r="J93" s="210">
        <f>ROUND(I93*H93,2)</f>
        <v>0</v>
      </c>
      <c r="K93" s="206" t="s">
        <v>140</v>
      </c>
      <c r="L93" s="44"/>
      <c r="M93" s="211" t="s">
        <v>19</v>
      </c>
      <c r="N93" s="212" t="s">
        <v>41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132</v>
      </c>
      <c r="AT93" s="215" t="s">
        <v>128</v>
      </c>
      <c r="AU93" s="215" t="s">
        <v>80</v>
      </c>
      <c r="AY93" s="17" t="s">
        <v>126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78</v>
      </c>
      <c r="BK93" s="216">
        <f>ROUND(I93*H93,2)</f>
        <v>0</v>
      </c>
      <c r="BL93" s="17" t="s">
        <v>132</v>
      </c>
      <c r="BM93" s="215" t="s">
        <v>652</v>
      </c>
    </row>
    <row r="94" s="13" customFormat="1">
      <c r="A94" s="13"/>
      <c r="B94" s="222"/>
      <c r="C94" s="223"/>
      <c r="D94" s="217" t="s">
        <v>136</v>
      </c>
      <c r="E94" s="224" t="s">
        <v>19</v>
      </c>
      <c r="F94" s="225" t="s">
        <v>653</v>
      </c>
      <c r="G94" s="223"/>
      <c r="H94" s="226">
        <v>6.2999999999999998</v>
      </c>
      <c r="I94" s="227"/>
      <c r="J94" s="223"/>
      <c r="K94" s="223"/>
      <c r="L94" s="228"/>
      <c r="M94" s="229"/>
      <c r="N94" s="230"/>
      <c r="O94" s="230"/>
      <c r="P94" s="230"/>
      <c r="Q94" s="230"/>
      <c r="R94" s="230"/>
      <c r="S94" s="230"/>
      <c r="T94" s="23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2" t="s">
        <v>136</v>
      </c>
      <c r="AU94" s="232" t="s">
        <v>80</v>
      </c>
      <c r="AV94" s="13" t="s">
        <v>80</v>
      </c>
      <c r="AW94" s="13" t="s">
        <v>32</v>
      </c>
      <c r="AX94" s="13" t="s">
        <v>70</v>
      </c>
      <c r="AY94" s="232" t="s">
        <v>126</v>
      </c>
    </row>
    <row r="95" s="13" customFormat="1">
      <c r="A95" s="13"/>
      <c r="B95" s="222"/>
      <c r="C95" s="223"/>
      <c r="D95" s="217" t="s">
        <v>136</v>
      </c>
      <c r="E95" s="224" t="s">
        <v>19</v>
      </c>
      <c r="F95" s="225" t="s">
        <v>650</v>
      </c>
      <c r="G95" s="223"/>
      <c r="H95" s="226">
        <v>507.80399999999997</v>
      </c>
      <c r="I95" s="227"/>
      <c r="J95" s="223"/>
      <c r="K95" s="223"/>
      <c r="L95" s="228"/>
      <c r="M95" s="229"/>
      <c r="N95" s="230"/>
      <c r="O95" s="230"/>
      <c r="P95" s="230"/>
      <c r="Q95" s="230"/>
      <c r="R95" s="230"/>
      <c r="S95" s="230"/>
      <c r="T95" s="23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2" t="s">
        <v>136</v>
      </c>
      <c r="AU95" s="232" t="s">
        <v>80</v>
      </c>
      <c r="AV95" s="13" t="s">
        <v>80</v>
      </c>
      <c r="AW95" s="13" t="s">
        <v>32</v>
      </c>
      <c r="AX95" s="13" t="s">
        <v>70</v>
      </c>
      <c r="AY95" s="232" t="s">
        <v>126</v>
      </c>
    </row>
    <row r="96" s="14" customFormat="1">
      <c r="A96" s="14"/>
      <c r="B96" s="233"/>
      <c r="C96" s="234"/>
      <c r="D96" s="217" t="s">
        <v>136</v>
      </c>
      <c r="E96" s="235" t="s">
        <v>19</v>
      </c>
      <c r="F96" s="236" t="s">
        <v>148</v>
      </c>
      <c r="G96" s="234"/>
      <c r="H96" s="237">
        <v>514.10400000000004</v>
      </c>
      <c r="I96" s="238"/>
      <c r="J96" s="234"/>
      <c r="K96" s="234"/>
      <c r="L96" s="239"/>
      <c r="M96" s="240"/>
      <c r="N96" s="241"/>
      <c r="O96" s="241"/>
      <c r="P96" s="241"/>
      <c r="Q96" s="241"/>
      <c r="R96" s="241"/>
      <c r="S96" s="241"/>
      <c r="T96" s="242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3" t="s">
        <v>136</v>
      </c>
      <c r="AU96" s="243" t="s">
        <v>80</v>
      </c>
      <c r="AV96" s="14" t="s">
        <v>132</v>
      </c>
      <c r="AW96" s="14" t="s">
        <v>32</v>
      </c>
      <c r="AX96" s="14" t="s">
        <v>78</v>
      </c>
      <c r="AY96" s="243" t="s">
        <v>126</v>
      </c>
    </row>
    <row r="97" s="2" customFormat="1">
      <c r="A97" s="38"/>
      <c r="B97" s="39"/>
      <c r="C97" s="204" t="s">
        <v>132</v>
      </c>
      <c r="D97" s="204" t="s">
        <v>128</v>
      </c>
      <c r="E97" s="205" t="s">
        <v>654</v>
      </c>
      <c r="F97" s="206" t="s">
        <v>655</v>
      </c>
      <c r="G97" s="207" t="s">
        <v>131</v>
      </c>
      <c r="H97" s="208">
        <v>4.0800000000000001</v>
      </c>
      <c r="I97" s="209"/>
      <c r="J97" s="210">
        <f>ROUND(I97*H97,2)</f>
        <v>0</v>
      </c>
      <c r="K97" s="206" t="s">
        <v>140</v>
      </c>
      <c r="L97" s="44"/>
      <c r="M97" s="211" t="s">
        <v>19</v>
      </c>
      <c r="N97" s="212" t="s">
        <v>41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132</v>
      </c>
      <c r="AT97" s="215" t="s">
        <v>128</v>
      </c>
      <c r="AU97" s="215" t="s">
        <v>80</v>
      </c>
      <c r="AY97" s="17" t="s">
        <v>126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78</v>
      </c>
      <c r="BK97" s="216">
        <f>ROUND(I97*H97,2)</f>
        <v>0</v>
      </c>
      <c r="BL97" s="17" t="s">
        <v>132</v>
      </c>
      <c r="BM97" s="215" t="s">
        <v>656</v>
      </c>
    </row>
    <row r="98" s="13" customFormat="1">
      <c r="A98" s="13"/>
      <c r="B98" s="222"/>
      <c r="C98" s="223"/>
      <c r="D98" s="217" t="s">
        <v>136</v>
      </c>
      <c r="E98" s="224" t="s">
        <v>19</v>
      </c>
      <c r="F98" s="225" t="s">
        <v>657</v>
      </c>
      <c r="G98" s="223"/>
      <c r="H98" s="226">
        <v>4.0800000000000001</v>
      </c>
      <c r="I98" s="227"/>
      <c r="J98" s="223"/>
      <c r="K98" s="223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136</v>
      </c>
      <c r="AU98" s="232" t="s">
        <v>80</v>
      </c>
      <c r="AV98" s="13" t="s">
        <v>80</v>
      </c>
      <c r="AW98" s="13" t="s">
        <v>32</v>
      </c>
      <c r="AX98" s="13" t="s">
        <v>78</v>
      </c>
      <c r="AY98" s="232" t="s">
        <v>126</v>
      </c>
    </row>
    <row r="99" s="2" customFormat="1">
      <c r="A99" s="38"/>
      <c r="B99" s="39"/>
      <c r="C99" s="204" t="s">
        <v>160</v>
      </c>
      <c r="D99" s="204" t="s">
        <v>128</v>
      </c>
      <c r="E99" s="205" t="s">
        <v>161</v>
      </c>
      <c r="F99" s="206" t="s">
        <v>162</v>
      </c>
      <c r="G99" s="207" t="s">
        <v>131</v>
      </c>
      <c r="H99" s="208">
        <v>514.10400000000004</v>
      </c>
      <c r="I99" s="209"/>
      <c r="J99" s="210">
        <f>ROUND(I99*H99,2)</f>
        <v>0</v>
      </c>
      <c r="K99" s="206" t="s">
        <v>140</v>
      </c>
      <c r="L99" s="44"/>
      <c r="M99" s="211" t="s">
        <v>19</v>
      </c>
      <c r="N99" s="212" t="s">
        <v>41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132</v>
      </c>
      <c r="AT99" s="215" t="s">
        <v>128</v>
      </c>
      <c r="AU99" s="215" t="s">
        <v>80</v>
      </c>
      <c r="AY99" s="17" t="s">
        <v>126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78</v>
      </c>
      <c r="BK99" s="216">
        <f>ROUND(I99*H99,2)</f>
        <v>0</v>
      </c>
      <c r="BL99" s="17" t="s">
        <v>132</v>
      </c>
      <c r="BM99" s="215" t="s">
        <v>658</v>
      </c>
    </row>
    <row r="100" s="13" customFormat="1">
      <c r="A100" s="13"/>
      <c r="B100" s="222"/>
      <c r="C100" s="223"/>
      <c r="D100" s="217" t="s">
        <v>136</v>
      </c>
      <c r="E100" s="224" t="s">
        <v>19</v>
      </c>
      <c r="F100" s="225" t="s">
        <v>659</v>
      </c>
      <c r="G100" s="223"/>
      <c r="H100" s="226">
        <v>322.62</v>
      </c>
      <c r="I100" s="227"/>
      <c r="J100" s="223"/>
      <c r="K100" s="223"/>
      <c r="L100" s="228"/>
      <c r="M100" s="229"/>
      <c r="N100" s="230"/>
      <c r="O100" s="230"/>
      <c r="P100" s="230"/>
      <c r="Q100" s="230"/>
      <c r="R100" s="230"/>
      <c r="S100" s="230"/>
      <c r="T100" s="23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2" t="s">
        <v>136</v>
      </c>
      <c r="AU100" s="232" t="s">
        <v>80</v>
      </c>
      <c r="AV100" s="13" t="s">
        <v>80</v>
      </c>
      <c r="AW100" s="13" t="s">
        <v>32</v>
      </c>
      <c r="AX100" s="13" t="s">
        <v>70</v>
      </c>
      <c r="AY100" s="232" t="s">
        <v>126</v>
      </c>
    </row>
    <row r="101" s="13" customFormat="1">
      <c r="A101" s="13"/>
      <c r="B101" s="222"/>
      <c r="C101" s="223"/>
      <c r="D101" s="217" t="s">
        <v>136</v>
      </c>
      <c r="E101" s="224" t="s">
        <v>19</v>
      </c>
      <c r="F101" s="225" t="s">
        <v>660</v>
      </c>
      <c r="G101" s="223"/>
      <c r="H101" s="226">
        <v>191.48400000000001</v>
      </c>
      <c r="I101" s="227"/>
      <c r="J101" s="223"/>
      <c r="K101" s="223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136</v>
      </c>
      <c r="AU101" s="232" t="s">
        <v>80</v>
      </c>
      <c r="AV101" s="13" t="s">
        <v>80</v>
      </c>
      <c r="AW101" s="13" t="s">
        <v>32</v>
      </c>
      <c r="AX101" s="13" t="s">
        <v>70</v>
      </c>
      <c r="AY101" s="232" t="s">
        <v>126</v>
      </c>
    </row>
    <row r="102" s="14" customFormat="1">
      <c r="A102" s="14"/>
      <c r="B102" s="233"/>
      <c r="C102" s="234"/>
      <c r="D102" s="217" t="s">
        <v>136</v>
      </c>
      <c r="E102" s="235" t="s">
        <v>19</v>
      </c>
      <c r="F102" s="236" t="s">
        <v>148</v>
      </c>
      <c r="G102" s="234"/>
      <c r="H102" s="237">
        <v>514.10400000000004</v>
      </c>
      <c r="I102" s="238"/>
      <c r="J102" s="234"/>
      <c r="K102" s="234"/>
      <c r="L102" s="239"/>
      <c r="M102" s="240"/>
      <c r="N102" s="241"/>
      <c r="O102" s="241"/>
      <c r="P102" s="241"/>
      <c r="Q102" s="241"/>
      <c r="R102" s="241"/>
      <c r="S102" s="241"/>
      <c r="T102" s="242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3" t="s">
        <v>136</v>
      </c>
      <c r="AU102" s="243" t="s">
        <v>80</v>
      </c>
      <c r="AV102" s="14" t="s">
        <v>132</v>
      </c>
      <c r="AW102" s="14" t="s">
        <v>32</v>
      </c>
      <c r="AX102" s="14" t="s">
        <v>78</v>
      </c>
      <c r="AY102" s="243" t="s">
        <v>126</v>
      </c>
    </row>
    <row r="103" s="2" customFormat="1" ht="30" customHeight="1">
      <c r="A103" s="38"/>
      <c r="B103" s="39"/>
      <c r="C103" s="204" t="s">
        <v>165</v>
      </c>
      <c r="D103" s="204" t="s">
        <v>128</v>
      </c>
      <c r="E103" s="205" t="s">
        <v>171</v>
      </c>
      <c r="F103" s="206" t="s">
        <v>172</v>
      </c>
      <c r="G103" s="207" t="s">
        <v>131</v>
      </c>
      <c r="H103" s="208">
        <v>635.42999999999995</v>
      </c>
      <c r="I103" s="209"/>
      <c r="J103" s="210">
        <f>ROUND(I103*H103,2)</f>
        <v>0</v>
      </c>
      <c r="K103" s="206" t="s">
        <v>140</v>
      </c>
      <c r="L103" s="44"/>
      <c r="M103" s="211" t="s">
        <v>19</v>
      </c>
      <c r="N103" s="212" t="s">
        <v>41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132</v>
      </c>
      <c r="AT103" s="215" t="s">
        <v>128</v>
      </c>
      <c r="AU103" s="215" t="s">
        <v>80</v>
      </c>
      <c r="AY103" s="17" t="s">
        <v>126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78</v>
      </c>
      <c r="BK103" s="216">
        <f>ROUND(I103*H103,2)</f>
        <v>0</v>
      </c>
      <c r="BL103" s="17" t="s">
        <v>132</v>
      </c>
      <c r="BM103" s="215" t="s">
        <v>661</v>
      </c>
    </row>
    <row r="104" s="13" customFormat="1">
      <c r="A104" s="13"/>
      <c r="B104" s="222"/>
      <c r="C104" s="223"/>
      <c r="D104" s="217" t="s">
        <v>136</v>
      </c>
      <c r="E104" s="224" t="s">
        <v>19</v>
      </c>
      <c r="F104" s="225" t="s">
        <v>662</v>
      </c>
      <c r="G104" s="223"/>
      <c r="H104" s="226">
        <v>312.81</v>
      </c>
      <c r="I104" s="227"/>
      <c r="J104" s="223"/>
      <c r="K104" s="223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136</v>
      </c>
      <c r="AU104" s="232" t="s">
        <v>80</v>
      </c>
      <c r="AV104" s="13" t="s">
        <v>80</v>
      </c>
      <c r="AW104" s="13" t="s">
        <v>32</v>
      </c>
      <c r="AX104" s="13" t="s">
        <v>70</v>
      </c>
      <c r="AY104" s="232" t="s">
        <v>126</v>
      </c>
    </row>
    <row r="105" s="13" customFormat="1">
      <c r="A105" s="13"/>
      <c r="B105" s="222"/>
      <c r="C105" s="223"/>
      <c r="D105" s="217" t="s">
        <v>136</v>
      </c>
      <c r="E105" s="224" t="s">
        <v>19</v>
      </c>
      <c r="F105" s="225" t="s">
        <v>659</v>
      </c>
      <c r="G105" s="223"/>
      <c r="H105" s="226">
        <v>322.62</v>
      </c>
      <c r="I105" s="227"/>
      <c r="J105" s="223"/>
      <c r="K105" s="223"/>
      <c r="L105" s="228"/>
      <c r="M105" s="229"/>
      <c r="N105" s="230"/>
      <c r="O105" s="230"/>
      <c r="P105" s="230"/>
      <c r="Q105" s="230"/>
      <c r="R105" s="230"/>
      <c r="S105" s="230"/>
      <c r="T105" s="23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2" t="s">
        <v>136</v>
      </c>
      <c r="AU105" s="232" t="s">
        <v>80</v>
      </c>
      <c r="AV105" s="13" t="s">
        <v>80</v>
      </c>
      <c r="AW105" s="13" t="s">
        <v>32</v>
      </c>
      <c r="AX105" s="13" t="s">
        <v>70</v>
      </c>
      <c r="AY105" s="232" t="s">
        <v>126</v>
      </c>
    </row>
    <row r="106" s="14" customFormat="1">
      <c r="A106" s="14"/>
      <c r="B106" s="233"/>
      <c r="C106" s="234"/>
      <c r="D106" s="217" t="s">
        <v>136</v>
      </c>
      <c r="E106" s="235" t="s">
        <v>19</v>
      </c>
      <c r="F106" s="236" t="s">
        <v>148</v>
      </c>
      <c r="G106" s="234"/>
      <c r="H106" s="237">
        <v>635.42999999999995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3" t="s">
        <v>136</v>
      </c>
      <c r="AU106" s="243" t="s">
        <v>80</v>
      </c>
      <c r="AV106" s="14" t="s">
        <v>132</v>
      </c>
      <c r="AW106" s="14" t="s">
        <v>32</v>
      </c>
      <c r="AX106" s="14" t="s">
        <v>78</v>
      </c>
      <c r="AY106" s="243" t="s">
        <v>126</v>
      </c>
    </row>
    <row r="107" s="2" customFormat="1" ht="30" customHeight="1">
      <c r="A107" s="38"/>
      <c r="B107" s="39"/>
      <c r="C107" s="204" t="s">
        <v>170</v>
      </c>
      <c r="D107" s="204" t="s">
        <v>128</v>
      </c>
      <c r="E107" s="205" t="s">
        <v>176</v>
      </c>
      <c r="F107" s="206" t="s">
        <v>177</v>
      </c>
      <c r="G107" s="207" t="s">
        <v>131</v>
      </c>
      <c r="H107" s="208">
        <v>195.56399999999999</v>
      </c>
      <c r="I107" s="209"/>
      <c r="J107" s="210">
        <f>ROUND(I107*H107,2)</f>
        <v>0</v>
      </c>
      <c r="K107" s="206" t="s">
        <v>140</v>
      </c>
      <c r="L107" s="44"/>
      <c r="M107" s="211" t="s">
        <v>19</v>
      </c>
      <c r="N107" s="212" t="s">
        <v>41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132</v>
      </c>
      <c r="AT107" s="215" t="s">
        <v>128</v>
      </c>
      <c r="AU107" s="215" t="s">
        <v>80</v>
      </c>
      <c r="AY107" s="17" t="s">
        <v>126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78</v>
      </c>
      <c r="BK107" s="216">
        <f>ROUND(I107*H107,2)</f>
        <v>0</v>
      </c>
      <c r="BL107" s="17" t="s">
        <v>132</v>
      </c>
      <c r="BM107" s="215" t="s">
        <v>663</v>
      </c>
    </row>
    <row r="108" s="2" customFormat="1">
      <c r="A108" s="38"/>
      <c r="B108" s="39"/>
      <c r="C108" s="40"/>
      <c r="D108" s="217" t="s">
        <v>134</v>
      </c>
      <c r="E108" s="40"/>
      <c r="F108" s="218" t="s">
        <v>179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134</v>
      </c>
      <c r="AU108" s="17" t="s">
        <v>80</v>
      </c>
    </row>
    <row r="109" s="13" customFormat="1">
      <c r="A109" s="13"/>
      <c r="B109" s="222"/>
      <c r="C109" s="223"/>
      <c r="D109" s="217" t="s">
        <v>136</v>
      </c>
      <c r="E109" s="224" t="s">
        <v>19</v>
      </c>
      <c r="F109" s="225" t="s">
        <v>664</v>
      </c>
      <c r="G109" s="223"/>
      <c r="H109" s="226">
        <v>195.56399999999999</v>
      </c>
      <c r="I109" s="227"/>
      <c r="J109" s="223"/>
      <c r="K109" s="223"/>
      <c r="L109" s="228"/>
      <c r="M109" s="229"/>
      <c r="N109" s="230"/>
      <c r="O109" s="230"/>
      <c r="P109" s="230"/>
      <c r="Q109" s="230"/>
      <c r="R109" s="230"/>
      <c r="S109" s="230"/>
      <c r="T109" s="23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2" t="s">
        <v>136</v>
      </c>
      <c r="AU109" s="232" t="s">
        <v>80</v>
      </c>
      <c r="AV109" s="13" t="s">
        <v>80</v>
      </c>
      <c r="AW109" s="13" t="s">
        <v>32</v>
      </c>
      <c r="AX109" s="13" t="s">
        <v>78</v>
      </c>
      <c r="AY109" s="232" t="s">
        <v>126</v>
      </c>
    </row>
    <row r="110" s="2" customFormat="1">
      <c r="A110" s="38"/>
      <c r="B110" s="39"/>
      <c r="C110" s="204" t="s">
        <v>175</v>
      </c>
      <c r="D110" s="204" t="s">
        <v>128</v>
      </c>
      <c r="E110" s="205" t="s">
        <v>188</v>
      </c>
      <c r="F110" s="206" t="s">
        <v>189</v>
      </c>
      <c r="G110" s="207" t="s">
        <v>190</v>
      </c>
      <c r="H110" s="208">
        <v>430.24099999999999</v>
      </c>
      <c r="I110" s="209"/>
      <c r="J110" s="210">
        <f>ROUND(I110*H110,2)</f>
        <v>0</v>
      </c>
      <c r="K110" s="206" t="s">
        <v>140</v>
      </c>
      <c r="L110" s="44"/>
      <c r="M110" s="211" t="s">
        <v>19</v>
      </c>
      <c r="N110" s="212" t="s">
        <v>41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132</v>
      </c>
      <c r="AT110" s="215" t="s">
        <v>128</v>
      </c>
      <c r="AU110" s="215" t="s">
        <v>80</v>
      </c>
      <c r="AY110" s="17" t="s">
        <v>126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78</v>
      </c>
      <c r="BK110" s="216">
        <f>ROUND(I110*H110,2)</f>
        <v>0</v>
      </c>
      <c r="BL110" s="17" t="s">
        <v>132</v>
      </c>
      <c r="BM110" s="215" t="s">
        <v>665</v>
      </c>
    </row>
    <row r="111" s="13" customFormat="1">
      <c r="A111" s="13"/>
      <c r="B111" s="222"/>
      <c r="C111" s="223"/>
      <c r="D111" s="217" t="s">
        <v>136</v>
      </c>
      <c r="E111" s="224" t="s">
        <v>19</v>
      </c>
      <c r="F111" s="225" t="s">
        <v>666</v>
      </c>
      <c r="G111" s="223"/>
      <c r="H111" s="226">
        <v>430.24099999999999</v>
      </c>
      <c r="I111" s="227"/>
      <c r="J111" s="223"/>
      <c r="K111" s="223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136</v>
      </c>
      <c r="AU111" s="232" t="s">
        <v>80</v>
      </c>
      <c r="AV111" s="13" t="s">
        <v>80</v>
      </c>
      <c r="AW111" s="13" t="s">
        <v>32</v>
      </c>
      <c r="AX111" s="13" t="s">
        <v>78</v>
      </c>
      <c r="AY111" s="232" t="s">
        <v>126</v>
      </c>
    </row>
    <row r="112" s="2" customFormat="1">
      <c r="A112" s="38"/>
      <c r="B112" s="39"/>
      <c r="C112" s="204" t="s">
        <v>181</v>
      </c>
      <c r="D112" s="204" t="s">
        <v>128</v>
      </c>
      <c r="E112" s="205" t="s">
        <v>667</v>
      </c>
      <c r="F112" s="206" t="s">
        <v>668</v>
      </c>
      <c r="G112" s="207" t="s">
        <v>196</v>
      </c>
      <c r="H112" s="208">
        <v>5695.9300000000003</v>
      </c>
      <c r="I112" s="209"/>
      <c r="J112" s="210">
        <f>ROUND(I112*H112,2)</f>
        <v>0</v>
      </c>
      <c r="K112" s="206" t="s">
        <v>140</v>
      </c>
      <c r="L112" s="44"/>
      <c r="M112" s="211" t="s">
        <v>19</v>
      </c>
      <c r="N112" s="212" t="s">
        <v>41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132</v>
      </c>
      <c r="AT112" s="215" t="s">
        <v>128</v>
      </c>
      <c r="AU112" s="215" t="s">
        <v>80</v>
      </c>
      <c r="AY112" s="17" t="s">
        <v>126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78</v>
      </c>
      <c r="BK112" s="216">
        <f>ROUND(I112*H112,2)</f>
        <v>0</v>
      </c>
      <c r="BL112" s="17" t="s">
        <v>132</v>
      </c>
      <c r="BM112" s="215" t="s">
        <v>669</v>
      </c>
    </row>
    <row r="113" s="13" customFormat="1">
      <c r="A113" s="13"/>
      <c r="B113" s="222"/>
      <c r="C113" s="223"/>
      <c r="D113" s="217" t="s">
        <v>136</v>
      </c>
      <c r="E113" s="224" t="s">
        <v>19</v>
      </c>
      <c r="F113" s="225" t="s">
        <v>670</v>
      </c>
      <c r="G113" s="223"/>
      <c r="H113" s="226">
        <v>4148.1999999999998</v>
      </c>
      <c r="I113" s="227"/>
      <c r="J113" s="223"/>
      <c r="K113" s="223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136</v>
      </c>
      <c r="AU113" s="232" t="s">
        <v>80</v>
      </c>
      <c r="AV113" s="13" t="s">
        <v>80</v>
      </c>
      <c r="AW113" s="13" t="s">
        <v>32</v>
      </c>
      <c r="AX113" s="13" t="s">
        <v>70</v>
      </c>
      <c r="AY113" s="232" t="s">
        <v>126</v>
      </c>
    </row>
    <row r="114" s="13" customFormat="1">
      <c r="A114" s="13"/>
      <c r="B114" s="222"/>
      <c r="C114" s="223"/>
      <c r="D114" s="217" t="s">
        <v>136</v>
      </c>
      <c r="E114" s="224" t="s">
        <v>19</v>
      </c>
      <c r="F114" s="225" t="s">
        <v>671</v>
      </c>
      <c r="G114" s="223"/>
      <c r="H114" s="226">
        <v>1547.73</v>
      </c>
      <c r="I114" s="227"/>
      <c r="J114" s="223"/>
      <c r="K114" s="223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136</v>
      </c>
      <c r="AU114" s="232" t="s">
        <v>80</v>
      </c>
      <c r="AV114" s="13" t="s">
        <v>80</v>
      </c>
      <c r="AW114" s="13" t="s">
        <v>32</v>
      </c>
      <c r="AX114" s="13" t="s">
        <v>70</v>
      </c>
      <c r="AY114" s="232" t="s">
        <v>126</v>
      </c>
    </row>
    <row r="115" s="14" customFormat="1">
      <c r="A115" s="14"/>
      <c r="B115" s="233"/>
      <c r="C115" s="234"/>
      <c r="D115" s="217" t="s">
        <v>136</v>
      </c>
      <c r="E115" s="235" t="s">
        <v>19</v>
      </c>
      <c r="F115" s="236" t="s">
        <v>148</v>
      </c>
      <c r="G115" s="234"/>
      <c r="H115" s="237">
        <v>5695.9300000000003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3" t="s">
        <v>136</v>
      </c>
      <c r="AU115" s="243" t="s">
        <v>80</v>
      </c>
      <c r="AV115" s="14" t="s">
        <v>132</v>
      </c>
      <c r="AW115" s="14" t="s">
        <v>32</v>
      </c>
      <c r="AX115" s="14" t="s">
        <v>78</v>
      </c>
      <c r="AY115" s="243" t="s">
        <v>126</v>
      </c>
    </row>
    <row r="116" s="2" customFormat="1" ht="14.4" customHeight="1">
      <c r="A116" s="38"/>
      <c r="B116" s="39"/>
      <c r="C116" s="204" t="s">
        <v>187</v>
      </c>
      <c r="D116" s="204" t="s">
        <v>128</v>
      </c>
      <c r="E116" s="205" t="s">
        <v>672</v>
      </c>
      <c r="F116" s="206" t="s">
        <v>673</v>
      </c>
      <c r="G116" s="207" t="s">
        <v>196</v>
      </c>
      <c r="H116" s="208">
        <v>1547.73</v>
      </c>
      <c r="I116" s="209"/>
      <c r="J116" s="210">
        <f>ROUND(I116*H116,2)</f>
        <v>0</v>
      </c>
      <c r="K116" s="206" t="s">
        <v>140</v>
      </c>
      <c r="L116" s="44"/>
      <c r="M116" s="211" t="s">
        <v>19</v>
      </c>
      <c r="N116" s="212" t="s">
        <v>41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132</v>
      </c>
      <c r="AT116" s="215" t="s">
        <v>128</v>
      </c>
      <c r="AU116" s="215" t="s">
        <v>80</v>
      </c>
      <c r="AY116" s="17" t="s">
        <v>126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78</v>
      </c>
      <c r="BK116" s="216">
        <f>ROUND(I116*H116,2)</f>
        <v>0</v>
      </c>
      <c r="BL116" s="17" t="s">
        <v>132</v>
      </c>
      <c r="BM116" s="215" t="s">
        <v>674</v>
      </c>
    </row>
    <row r="117" s="13" customFormat="1">
      <c r="A117" s="13"/>
      <c r="B117" s="222"/>
      <c r="C117" s="223"/>
      <c r="D117" s="217" t="s">
        <v>136</v>
      </c>
      <c r="E117" s="224" t="s">
        <v>19</v>
      </c>
      <c r="F117" s="225" t="s">
        <v>675</v>
      </c>
      <c r="G117" s="223"/>
      <c r="H117" s="226">
        <v>1547.73</v>
      </c>
      <c r="I117" s="227"/>
      <c r="J117" s="223"/>
      <c r="K117" s="223"/>
      <c r="L117" s="228"/>
      <c r="M117" s="229"/>
      <c r="N117" s="230"/>
      <c r="O117" s="230"/>
      <c r="P117" s="230"/>
      <c r="Q117" s="230"/>
      <c r="R117" s="230"/>
      <c r="S117" s="230"/>
      <c r="T117" s="23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2" t="s">
        <v>136</v>
      </c>
      <c r="AU117" s="232" t="s">
        <v>80</v>
      </c>
      <c r="AV117" s="13" t="s">
        <v>80</v>
      </c>
      <c r="AW117" s="13" t="s">
        <v>32</v>
      </c>
      <c r="AX117" s="13" t="s">
        <v>78</v>
      </c>
      <c r="AY117" s="232" t="s">
        <v>126</v>
      </c>
    </row>
    <row r="118" s="2" customFormat="1" ht="14.4" customHeight="1">
      <c r="A118" s="38"/>
      <c r="B118" s="39"/>
      <c r="C118" s="244" t="s">
        <v>193</v>
      </c>
      <c r="D118" s="244" t="s">
        <v>238</v>
      </c>
      <c r="E118" s="245" t="s">
        <v>412</v>
      </c>
      <c r="F118" s="246" t="s">
        <v>413</v>
      </c>
      <c r="G118" s="247" t="s">
        <v>414</v>
      </c>
      <c r="H118" s="248">
        <v>38.692999999999998</v>
      </c>
      <c r="I118" s="249"/>
      <c r="J118" s="250">
        <f>ROUND(I118*H118,2)</f>
        <v>0</v>
      </c>
      <c r="K118" s="246" t="s">
        <v>140</v>
      </c>
      <c r="L118" s="251"/>
      <c r="M118" s="252" t="s">
        <v>19</v>
      </c>
      <c r="N118" s="253" t="s">
        <v>41</v>
      </c>
      <c r="O118" s="84"/>
      <c r="P118" s="213">
        <f>O118*H118</f>
        <v>0</v>
      </c>
      <c r="Q118" s="213">
        <v>0.001</v>
      </c>
      <c r="R118" s="213">
        <f>Q118*H118</f>
        <v>0.038692999999999998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175</v>
      </c>
      <c r="AT118" s="215" t="s">
        <v>238</v>
      </c>
      <c r="AU118" s="215" t="s">
        <v>80</v>
      </c>
      <c r="AY118" s="17" t="s">
        <v>126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78</v>
      </c>
      <c r="BK118" s="216">
        <f>ROUND(I118*H118,2)</f>
        <v>0</v>
      </c>
      <c r="BL118" s="17" t="s">
        <v>132</v>
      </c>
      <c r="BM118" s="215" t="s">
        <v>676</v>
      </c>
    </row>
    <row r="119" s="13" customFormat="1">
      <c r="A119" s="13"/>
      <c r="B119" s="222"/>
      <c r="C119" s="223"/>
      <c r="D119" s="217" t="s">
        <v>136</v>
      </c>
      <c r="E119" s="223"/>
      <c r="F119" s="225" t="s">
        <v>677</v>
      </c>
      <c r="G119" s="223"/>
      <c r="H119" s="226">
        <v>38.692999999999998</v>
      </c>
      <c r="I119" s="227"/>
      <c r="J119" s="223"/>
      <c r="K119" s="223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136</v>
      </c>
      <c r="AU119" s="232" t="s">
        <v>80</v>
      </c>
      <c r="AV119" s="13" t="s">
        <v>80</v>
      </c>
      <c r="AW119" s="13" t="s">
        <v>4</v>
      </c>
      <c r="AX119" s="13" t="s">
        <v>78</v>
      </c>
      <c r="AY119" s="232" t="s">
        <v>126</v>
      </c>
    </row>
    <row r="120" s="12" customFormat="1" ht="22.8" customHeight="1">
      <c r="A120" s="12"/>
      <c r="B120" s="188"/>
      <c r="C120" s="189"/>
      <c r="D120" s="190" t="s">
        <v>69</v>
      </c>
      <c r="E120" s="202" t="s">
        <v>80</v>
      </c>
      <c r="F120" s="202" t="s">
        <v>210</v>
      </c>
      <c r="G120" s="189"/>
      <c r="H120" s="189"/>
      <c r="I120" s="192"/>
      <c r="J120" s="203">
        <f>BK120</f>
        <v>0</v>
      </c>
      <c r="K120" s="189"/>
      <c r="L120" s="194"/>
      <c r="M120" s="195"/>
      <c r="N120" s="196"/>
      <c r="O120" s="196"/>
      <c r="P120" s="197">
        <f>SUM(P121:P124)</f>
        <v>0</v>
      </c>
      <c r="Q120" s="196"/>
      <c r="R120" s="197">
        <f>SUM(R121:R124)</f>
        <v>59.502095999999995</v>
      </c>
      <c r="S120" s="196"/>
      <c r="T120" s="198">
        <f>SUM(T121:T124)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99" t="s">
        <v>78</v>
      </c>
      <c r="AT120" s="200" t="s">
        <v>69</v>
      </c>
      <c r="AU120" s="200" t="s">
        <v>78</v>
      </c>
      <c r="AY120" s="199" t="s">
        <v>126</v>
      </c>
      <c r="BK120" s="201">
        <f>SUM(BK121:BK124)</f>
        <v>0</v>
      </c>
    </row>
    <row r="121" s="2" customFormat="1" ht="40.2" customHeight="1">
      <c r="A121" s="38"/>
      <c r="B121" s="39"/>
      <c r="C121" s="204" t="s">
        <v>203</v>
      </c>
      <c r="D121" s="204" t="s">
        <v>128</v>
      </c>
      <c r="E121" s="205" t="s">
        <v>678</v>
      </c>
      <c r="F121" s="206" t="s">
        <v>679</v>
      </c>
      <c r="G121" s="207" t="s">
        <v>131</v>
      </c>
      <c r="H121" s="208">
        <v>21.539999999999999</v>
      </c>
      <c r="I121" s="209"/>
      <c r="J121" s="210">
        <f>ROUND(I121*H121,2)</f>
        <v>0</v>
      </c>
      <c r="K121" s="206" t="s">
        <v>140</v>
      </c>
      <c r="L121" s="44"/>
      <c r="M121" s="211" t="s">
        <v>19</v>
      </c>
      <c r="N121" s="212" t="s">
        <v>41</v>
      </c>
      <c r="O121" s="84"/>
      <c r="P121" s="213">
        <f>O121*H121</f>
        <v>0</v>
      </c>
      <c r="Q121" s="213">
        <v>2.7624</v>
      </c>
      <c r="R121" s="213">
        <f>Q121*H121</f>
        <v>59.502095999999995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132</v>
      </c>
      <c r="AT121" s="215" t="s">
        <v>128</v>
      </c>
      <c r="AU121" s="215" t="s">
        <v>80</v>
      </c>
      <c r="AY121" s="17" t="s">
        <v>126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78</v>
      </c>
      <c r="BK121" s="216">
        <f>ROUND(I121*H121,2)</f>
        <v>0</v>
      </c>
      <c r="BL121" s="17" t="s">
        <v>132</v>
      </c>
      <c r="BM121" s="215" t="s">
        <v>680</v>
      </c>
    </row>
    <row r="122" s="13" customFormat="1">
      <c r="A122" s="13"/>
      <c r="B122" s="222"/>
      <c r="C122" s="223"/>
      <c r="D122" s="217" t="s">
        <v>136</v>
      </c>
      <c r="E122" s="224" t="s">
        <v>19</v>
      </c>
      <c r="F122" s="225" t="s">
        <v>681</v>
      </c>
      <c r="G122" s="223"/>
      <c r="H122" s="226">
        <v>2.8999999999999999</v>
      </c>
      <c r="I122" s="227"/>
      <c r="J122" s="223"/>
      <c r="K122" s="223"/>
      <c r="L122" s="228"/>
      <c r="M122" s="229"/>
      <c r="N122" s="230"/>
      <c r="O122" s="230"/>
      <c r="P122" s="230"/>
      <c r="Q122" s="230"/>
      <c r="R122" s="230"/>
      <c r="S122" s="230"/>
      <c r="T122" s="23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2" t="s">
        <v>136</v>
      </c>
      <c r="AU122" s="232" t="s">
        <v>80</v>
      </c>
      <c r="AV122" s="13" t="s">
        <v>80</v>
      </c>
      <c r="AW122" s="13" t="s">
        <v>32</v>
      </c>
      <c r="AX122" s="13" t="s">
        <v>70</v>
      </c>
      <c r="AY122" s="232" t="s">
        <v>126</v>
      </c>
    </row>
    <row r="123" s="13" customFormat="1">
      <c r="A123" s="13"/>
      <c r="B123" s="222"/>
      <c r="C123" s="223"/>
      <c r="D123" s="217" t="s">
        <v>136</v>
      </c>
      <c r="E123" s="224" t="s">
        <v>19</v>
      </c>
      <c r="F123" s="225" t="s">
        <v>682</v>
      </c>
      <c r="G123" s="223"/>
      <c r="H123" s="226">
        <v>18.640000000000001</v>
      </c>
      <c r="I123" s="227"/>
      <c r="J123" s="223"/>
      <c r="K123" s="223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136</v>
      </c>
      <c r="AU123" s="232" t="s">
        <v>80</v>
      </c>
      <c r="AV123" s="13" t="s">
        <v>80</v>
      </c>
      <c r="AW123" s="13" t="s">
        <v>32</v>
      </c>
      <c r="AX123" s="13" t="s">
        <v>70</v>
      </c>
      <c r="AY123" s="232" t="s">
        <v>126</v>
      </c>
    </row>
    <row r="124" s="14" customFormat="1">
      <c r="A124" s="14"/>
      <c r="B124" s="233"/>
      <c r="C124" s="234"/>
      <c r="D124" s="217" t="s">
        <v>136</v>
      </c>
      <c r="E124" s="235" t="s">
        <v>19</v>
      </c>
      <c r="F124" s="236" t="s">
        <v>148</v>
      </c>
      <c r="G124" s="234"/>
      <c r="H124" s="237">
        <v>21.539999999999999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3" t="s">
        <v>136</v>
      </c>
      <c r="AU124" s="243" t="s">
        <v>80</v>
      </c>
      <c r="AV124" s="14" t="s">
        <v>132</v>
      </c>
      <c r="AW124" s="14" t="s">
        <v>32</v>
      </c>
      <c r="AX124" s="14" t="s">
        <v>78</v>
      </c>
      <c r="AY124" s="243" t="s">
        <v>126</v>
      </c>
    </row>
    <row r="125" s="12" customFormat="1" ht="22.8" customHeight="1">
      <c r="A125" s="12"/>
      <c r="B125" s="188"/>
      <c r="C125" s="189"/>
      <c r="D125" s="190" t="s">
        <v>69</v>
      </c>
      <c r="E125" s="202" t="s">
        <v>132</v>
      </c>
      <c r="F125" s="202" t="s">
        <v>218</v>
      </c>
      <c r="G125" s="189"/>
      <c r="H125" s="189"/>
      <c r="I125" s="192"/>
      <c r="J125" s="203">
        <f>BK125</f>
        <v>0</v>
      </c>
      <c r="K125" s="189"/>
      <c r="L125" s="194"/>
      <c r="M125" s="195"/>
      <c r="N125" s="196"/>
      <c r="O125" s="196"/>
      <c r="P125" s="197">
        <f>SUM(P126:P137)</f>
        <v>0</v>
      </c>
      <c r="Q125" s="196"/>
      <c r="R125" s="197">
        <f>SUM(R126:R137)</f>
        <v>57.373203000000004</v>
      </c>
      <c r="S125" s="196"/>
      <c r="T125" s="198">
        <f>SUM(T126:T137)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9" t="s">
        <v>78</v>
      </c>
      <c r="AT125" s="200" t="s">
        <v>69</v>
      </c>
      <c r="AU125" s="200" t="s">
        <v>78</v>
      </c>
      <c r="AY125" s="199" t="s">
        <v>126</v>
      </c>
      <c r="BK125" s="201">
        <f>SUM(BK126:BK137)</f>
        <v>0</v>
      </c>
    </row>
    <row r="126" s="2" customFormat="1" ht="19.8" customHeight="1">
      <c r="A126" s="38"/>
      <c r="B126" s="39"/>
      <c r="C126" s="204" t="s">
        <v>211</v>
      </c>
      <c r="D126" s="204" t="s">
        <v>128</v>
      </c>
      <c r="E126" s="205" t="s">
        <v>683</v>
      </c>
      <c r="F126" s="206" t="s">
        <v>684</v>
      </c>
      <c r="G126" s="207" t="s">
        <v>196</v>
      </c>
      <c r="H126" s="208">
        <v>132.5</v>
      </c>
      <c r="I126" s="209"/>
      <c r="J126" s="210">
        <f>ROUND(I126*H126,2)</f>
        <v>0</v>
      </c>
      <c r="K126" s="206" t="s">
        <v>140</v>
      </c>
      <c r="L126" s="44"/>
      <c r="M126" s="211" t="s">
        <v>19</v>
      </c>
      <c r="N126" s="212" t="s">
        <v>41</v>
      </c>
      <c r="O126" s="84"/>
      <c r="P126" s="213">
        <f>O126*H126</f>
        <v>0</v>
      </c>
      <c r="Q126" s="213">
        <v>0.36435000000000001</v>
      </c>
      <c r="R126" s="213">
        <f>Q126*H126</f>
        <v>48.276375000000002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132</v>
      </c>
      <c r="AT126" s="215" t="s">
        <v>128</v>
      </c>
      <c r="AU126" s="215" t="s">
        <v>80</v>
      </c>
      <c r="AY126" s="17" t="s">
        <v>126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78</v>
      </c>
      <c r="BK126" s="216">
        <f>ROUND(I126*H126,2)</f>
        <v>0</v>
      </c>
      <c r="BL126" s="17" t="s">
        <v>132</v>
      </c>
      <c r="BM126" s="215" t="s">
        <v>685</v>
      </c>
    </row>
    <row r="127" s="2" customFormat="1">
      <c r="A127" s="38"/>
      <c r="B127" s="39"/>
      <c r="C127" s="40"/>
      <c r="D127" s="217" t="s">
        <v>134</v>
      </c>
      <c r="E127" s="40"/>
      <c r="F127" s="218" t="s">
        <v>686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134</v>
      </c>
      <c r="AU127" s="17" t="s">
        <v>80</v>
      </c>
    </row>
    <row r="128" s="13" customFormat="1">
      <c r="A128" s="13"/>
      <c r="B128" s="222"/>
      <c r="C128" s="223"/>
      <c r="D128" s="217" t="s">
        <v>136</v>
      </c>
      <c r="E128" s="224" t="s">
        <v>19</v>
      </c>
      <c r="F128" s="225" t="s">
        <v>687</v>
      </c>
      <c r="G128" s="223"/>
      <c r="H128" s="226">
        <v>114.5</v>
      </c>
      <c r="I128" s="227"/>
      <c r="J128" s="223"/>
      <c r="K128" s="223"/>
      <c r="L128" s="228"/>
      <c r="M128" s="229"/>
      <c r="N128" s="230"/>
      <c r="O128" s="230"/>
      <c r="P128" s="230"/>
      <c r="Q128" s="230"/>
      <c r="R128" s="230"/>
      <c r="S128" s="230"/>
      <c r="T128" s="23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2" t="s">
        <v>136</v>
      </c>
      <c r="AU128" s="232" t="s">
        <v>80</v>
      </c>
      <c r="AV128" s="13" t="s">
        <v>80</v>
      </c>
      <c r="AW128" s="13" t="s">
        <v>32</v>
      </c>
      <c r="AX128" s="13" t="s">
        <v>70</v>
      </c>
      <c r="AY128" s="232" t="s">
        <v>126</v>
      </c>
    </row>
    <row r="129" s="13" customFormat="1">
      <c r="A129" s="13"/>
      <c r="B129" s="222"/>
      <c r="C129" s="223"/>
      <c r="D129" s="217" t="s">
        <v>136</v>
      </c>
      <c r="E129" s="224" t="s">
        <v>19</v>
      </c>
      <c r="F129" s="225" t="s">
        <v>688</v>
      </c>
      <c r="G129" s="223"/>
      <c r="H129" s="226">
        <v>18</v>
      </c>
      <c r="I129" s="227"/>
      <c r="J129" s="223"/>
      <c r="K129" s="223"/>
      <c r="L129" s="228"/>
      <c r="M129" s="229"/>
      <c r="N129" s="230"/>
      <c r="O129" s="230"/>
      <c r="P129" s="230"/>
      <c r="Q129" s="230"/>
      <c r="R129" s="230"/>
      <c r="S129" s="230"/>
      <c r="T129" s="23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2" t="s">
        <v>136</v>
      </c>
      <c r="AU129" s="232" t="s">
        <v>80</v>
      </c>
      <c r="AV129" s="13" t="s">
        <v>80</v>
      </c>
      <c r="AW129" s="13" t="s">
        <v>32</v>
      </c>
      <c r="AX129" s="13" t="s">
        <v>70</v>
      </c>
      <c r="AY129" s="232" t="s">
        <v>126</v>
      </c>
    </row>
    <row r="130" s="14" customFormat="1">
      <c r="A130" s="14"/>
      <c r="B130" s="233"/>
      <c r="C130" s="234"/>
      <c r="D130" s="217" t="s">
        <v>136</v>
      </c>
      <c r="E130" s="235" t="s">
        <v>19</v>
      </c>
      <c r="F130" s="236" t="s">
        <v>148</v>
      </c>
      <c r="G130" s="234"/>
      <c r="H130" s="237">
        <v>132.5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3" t="s">
        <v>136</v>
      </c>
      <c r="AU130" s="243" t="s">
        <v>80</v>
      </c>
      <c r="AV130" s="14" t="s">
        <v>132</v>
      </c>
      <c r="AW130" s="14" t="s">
        <v>32</v>
      </c>
      <c r="AX130" s="14" t="s">
        <v>78</v>
      </c>
      <c r="AY130" s="243" t="s">
        <v>126</v>
      </c>
    </row>
    <row r="131" s="2" customFormat="1" ht="14.4" customHeight="1">
      <c r="A131" s="38"/>
      <c r="B131" s="39"/>
      <c r="C131" s="244" t="s">
        <v>219</v>
      </c>
      <c r="D131" s="244" t="s">
        <v>238</v>
      </c>
      <c r="E131" s="245" t="s">
        <v>689</v>
      </c>
      <c r="F131" s="246" t="s">
        <v>690</v>
      </c>
      <c r="G131" s="247" t="s">
        <v>196</v>
      </c>
      <c r="H131" s="248">
        <v>2.2440000000000002</v>
      </c>
      <c r="I131" s="249"/>
      <c r="J131" s="250">
        <f>ROUND(I131*H131,2)</f>
        <v>0</v>
      </c>
      <c r="K131" s="246" t="s">
        <v>140</v>
      </c>
      <c r="L131" s="251"/>
      <c r="M131" s="252" t="s">
        <v>19</v>
      </c>
      <c r="N131" s="253" t="s">
        <v>41</v>
      </c>
      <c r="O131" s="84"/>
      <c r="P131" s="213">
        <f>O131*H131</f>
        <v>0</v>
      </c>
      <c r="Q131" s="213">
        <v>0.222</v>
      </c>
      <c r="R131" s="213">
        <f>Q131*H131</f>
        <v>0.49816800000000006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175</v>
      </c>
      <c r="AT131" s="215" t="s">
        <v>238</v>
      </c>
      <c r="AU131" s="215" t="s">
        <v>80</v>
      </c>
      <c r="AY131" s="17" t="s">
        <v>126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78</v>
      </c>
      <c r="BK131" s="216">
        <f>ROUND(I131*H131,2)</f>
        <v>0</v>
      </c>
      <c r="BL131" s="17" t="s">
        <v>132</v>
      </c>
      <c r="BM131" s="215" t="s">
        <v>691</v>
      </c>
    </row>
    <row r="132" s="13" customFormat="1">
      <c r="A132" s="13"/>
      <c r="B132" s="222"/>
      <c r="C132" s="223"/>
      <c r="D132" s="217" t="s">
        <v>136</v>
      </c>
      <c r="E132" s="224" t="s">
        <v>19</v>
      </c>
      <c r="F132" s="225" t="s">
        <v>692</v>
      </c>
      <c r="G132" s="223"/>
      <c r="H132" s="226">
        <v>2.2000000000000002</v>
      </c>
      <c r="I132" s="227"/>
      <c r="J132" s="223"/>
      <c r="K132" s="223"/>
      <c r="L132" s="228"/>
      <c r="M132" s="229"/>
      <c r="N132" s="230"/>
      <c r="O132" s="230"/>
      <c r="P132" s="230"/>
      <c r="Q132" s="230"/>
      <c r="R132" s="230"/>
      <c r="S132" s="230"/>
      <c r="T132" s="23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2" t="s">
        <v>136</v>
      </c>
      <c r="AU132" s="232" t="s">
        <v>80</v>
      </c>
      <c r="AV132" s="13" t="s">
        <v>80</v>
      </c>
      <c r="AW132" s="13" t="s">
        <v>32</v>
      </c>
      <c r="AX132" s="13" t="s">
        <v>78</v>
      </c>
      <c r="AY132" s="232" t="s">
        <v>126</v>
      </c>
    </row>
    <row r="133" s="13" customFormat="1">
      <c r="A133" s="13"/>
      <c r="B133" s="222"/>
      <c r="C133" s="223"/>
      <c r="D133" s="217" t="s">
        <v>136</v>
      </c>
      <c r="E133" s="223"/>
      <c r="F133" s="225" t="s">
        <v>693</v>
      </c>
      <c r="G133" s="223"/>
      <c r="H133" s="226">
        <v>2.2440000000000002</v>
      </c>
      <c r="I133" s="227"/>
      <c r="J133" s="223"/>
      <c r="K133" s="223"/>
      <c r="L133" s="228"/>
      <c r="M133" s="229"/>
      <c r="N133" s="230"/>
      <c r="O133" s="230"/>
      <c r="P133" s="230"/>
      <c r="Q133" s="230"/>
      <c r="R133" s="230"/>
      <c r="S133" s="230"/>
      <c r="T133" s="23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2" t="s">
        <v>136</v>
      </c>
      <c r="AU133" s="232" t="s">
        <v>80</v>
      </c>
      <c r="AV133" s="13" t="s">
        <v>80</v>
      </c>
      <c r="AW133" s="13" t="s">
        <v>4</v>
      </c>
      <c r="AX133" s="13" t="s">
        <v>78</v>
      </c>
      <c r="AY133" s="232" t="s">
        <v>126</v>
      </c>
    </row>
    <row r="134" s="2" customFormat="1">
      <c r="A134" s="38"/>
      <c r="B134" s="39"/>
      <c r="C134" s="204" t="s">
        <v>8</v>
      </c>
      <c r="D134" s="204" t="s">
        <v>128</v>
      </c>
      <c r="E134" s="205" t="s">
        <v>281</v>
      </c>
      <c r="F134" s="206" t="s">
        <v>694</v>
      </c>
      <c r="G134" s="207" t="s">
        <v>131</v>
      </c>
      <c r="H134" s="208">
        <v>3.54</v>
      </c>
      <c r="I134" s="209"/>
      <c r="J134" s="210">
        <f>ROUND(I134*H134,2)</f>
        <v>0</v>
      </c>
      <c r="K134" s="206" t="s">
        <v>19</v>
      </c>
      <c r="L134" s="44"/>
      <c r="M134" s="211" t="s">
        <v>19</v>
      </c>
      <c r="N134" s="212" t="s">
        <v>41</v>
      </c>
      <c r="O134" s="84"/>
      <c r="P134" s="213">
        <f>O134*H134</f>
        <v>0</v>
      </c>
      <c r="Q134" s="213">
        <v>2.4289999999999998</v>
      </c>
      <c r="R134" s="213">
        <f>Q134*H134</f>
        <v>8.5986599999999989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132</v>
      </c>
      <c r="AT134" s="215" t="s">
        <v>128</v>
      </c>
      <c r="AU134" s="215" t="s">
        <v>80</v>
      </c>
      <c r="AY134" s="17" t="s">
        <v>126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78</v>
      </c>
      <c r="BK134" s="216">
        <f>ROUND(I134*H134,2)</f>
        <v>0</v>
      </c>
      <c r="BL134" s="17" t="s">
        <v>132</v>
      </c>
      <c r="BM134" s="215" t="s">
        <v>695</v>
      </c>
    </row>
    <row r="135" s="13" customFormat="1">
      <c r="A135" s="13"/>
      <c r="B135" s="222"/>
      <c r="C135" s="223"/>
      <c r="D135" s="217" t="s">
        <v>136</v>
      </c>
      <c r="E135" s="224" t="s">
        <v>19</v>
      </c>
      <c r="F135" s="225" t="s">
        <v>696</v>
      </c>
      <c r="G135" s="223"/>
      <c r="H135" s="226">
        <v>1.21</v>
      </c>
      <c r="I135" s="227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2" t="s">
        <v>136</v>
      </c>
      <c r="AU135" s="232" t="s">
        <v>80</v>
      </c>
      <c r="AV135" s="13" t="s">
        <v>80</v>
      </c>
      <c r="AW135" s="13" t="s">
        <v>32</v>
      </c>
      <c r="AX135" s="13" t="s">
        <v>70</v>
      </c>
      <c r="AY135" s="232" t="s">
        <v>126</v>
      </c>
    </row>
    <row r="136" s="13" customFormat="1">
      <c r="A136" s="13"/>
      <c r="B136" s="222"/>
      <c r="C136" s="223"/>
      <c r="D136" s="217" t="s">
        <v>136</v>
      </c>
      <c r="E136" s="224" t="s">
        <v>19</v>
      </c>
      <c r="F136" s="225" t="s">
        <v>697</v>
      </c>
      <c r="G136" s="223"/>
      <c r="H136" s="226">
        <v>2.3300000000000001</v>
      </c>
      <c r="I136" s="227"/>
      <c r="J136" s="223"/>
      <c r="K136" s="223"/>
      <c r="L136" s="228"/>
      <c r="M136" s="229"/>
      <c r="N136" s="230"/>
      <c r="O136" s="230"/>
      <c r="P136" s="230"/>
      <c r="Q136" s="230"/>
      <c r="R136" s="230"/>
      <c r="S136" s="230"/>
      <c r="T136" s="23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2" t="s">
        <v>136</v>
      </c>
      <c r="AU136" s="232" t="s">
        <v>80</v>
      </c>
      <c r="AV136" s="13" t="s">
        <v>80</v>
      </c>
      <c r="AW136" s="13" t="s">
        <v>32</v>
      </c>
      <c r="AX136" s="13" t="s">
        <v>70</v>
      </c>
      <c r="AY136" s="232" t="s">
        <v>126</v>
      </c>
    </row>
    <row r="137" s="14" customFormat="1">
      <c r="A137" s="14"/>
      <c r="B137" s="233"/>
      <c r="C137" s="234"/>
      <c r="D137" s="217" t="s">
        <v>136</v>
      </c>
      <c r="E137" s="235" t="s">
        <v>19</v>
      </c>
      <c r="F137" s="236" t="s">
        <v>148</v>
      </c>
      <c r="G137" s="234"/>
      <c r="H137" s="237">
        <v>3.54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3" t="s">
        <v>136</v>
      </c>
      <c r="AU137" s="243" t="s">
        <v>80</v>
      </c>
      <c r="AV137" s="14" t="s">
        <v>132</v>
      </c>
      <c r="AW137" s="14" t="s">
        <v>32</v>
      </c>
      <c r="AX137" s="14" t="s">
        <v>78</v>
      </c>
      <c r="AY137" s="243" t="s">
        <v>126</v>
      </c>
    </row>
    <row r="138" s="12" customFormat="1" ht="22.8" customHeight="1">
      <c r="A138" s="12"/>
      <c r="B138" s="188"/>
      <c r="C138" s="189"/>
      <c r="D138" s="190" t="s">
        <v>69</v>
      </c>
      <c r="E138" s="202" t="s">
        <v>160</v>
      </c>
      <c r="F138" s="202" t="s">
        <v>698</v>
      </c>
      <c r="G138" s="189"/>
      <c r="H138" s="189"/>
      <c r="I138" s="192"/>
      <c r="J138" s="203">
        <f>BK138</f>
        <v>0</v>
      </c>
      <c r="K138" s="189"/>
      <c r="L138" s="194"/>
      <c r="M138" s="195"/>
      <c r="N138" s="196"/>
      <c r="O138" s="196"/>
      <c r="P138" s="197">
        <f>SUM(P139:P165)</f>
        <v>0</v>
      </c>
      <c r="Q138" s="196"/>
      <c r="R138" s="197">
        <f>SUM(R139:R165)</f>
        <v>3003.5019552000003</v>
      </c>
      <c r="S138" s="196"/>
      <c r="T138" s="198">
        <f>SUM(T139:T165)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99" t="s">
        <v>78</v>
      </c>
      <c r="AT138" s="200" t="s">
        <v>69</v>
      </c>
      <c r="AU138" s="200" t="s">
        <v>78</v>
      </c>
      <c r="AY138" s="199" t="s">
        <v>126</v>
      </c>
      <c r="BK138" s="201">
        <f>SUM(BK139:BK165)</f>
        <v>0</v>
      </c>
    </row>
    <row r="139" s="2" customFormat="1" ht="19.8" customHeight="1">
      <c r="A139" s="38"/>
      <c r="B139" s="39"/>
      <c r="C139" s="204" t="s">
        <v>228</v>
      </c>
      <c r="D139" s="204" t="s">
        <v>128</v>
      </c>
      <c r="E139" s="205" t="s">
        <v>699</v>
      </c>
      <c r="F139" s="206" t="s">
        <v>700</v>
      </c>
      <c r="G139" s="207" t="s">
        <v>196</v>
      </c>
      <c r="H139" s="208">
        <v>1547.73</v>
      </c>
      <c r="I139" s="209"/>
      <c r="J139" s="210">
        <f>ROUND(I139*H139,2)</f>
        <v>0</v>
      </c>
      <c r="K139" s="206" t="s">
        <v>140</v>
      </c>
      <c r="L139" s="44"/>
      <c r="M139" s="211" t="s">
        <v>19</v>
      </c>
      <c r="N139" s="212" t="s">
        <v>41</v>
      </c>
      <c r="O139" s="84"/>
      <c r="P139" s="213">
        <f>O139*H139</f>
        <v>0</v>
      </c>
      <c r="Q139" s="213">
        <v>0.052499999999999998</v>
      </c>
      <c r="R139" s="213">
        <f>Q139*H139</f>
        <v>81.255825000000002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132</v>
      </c>
      <c r="AT139" s="215" t="s">
        <v>128</v>
      </c>
      <c r="AU139" s="215" t="s">
        <v>80</v>
      </c>
      <c r="AY139" s="17" t="s">
        <v>126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78</v>
      </c>
      <c r="BK139" s="216">
        <f>ROUND(I139*H139,2)</f>
        <v>0</v>
      </c>
      <c r="BL139" s="17" t="s">
        <v>132</v>
      </c>
      <c r="BM139" s="215" t="s">
        <v>701</v>
      </c>
    </row>
    <row r="140" s="2" customFormat="1">
      <c r="A140" s="38"/>
      <c r="B140" s="39"/>
      <c r="C140" s="40"/>
      <c r="D140" s="217" t="s">
        <v>134</v>
      </c>
      <c r="E140" s="40"/>
      <c r="F140" s="218" t="s">
        <v>702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134</v>
      </c>
      <c r="AU140" s="17" t="s">
        <v>80</v>
      </c>
    </row>
    <row r="141" s="13" customFormat="1">
      <c r="A141" s="13"/>
      <c r="B141" s="222"/>
      <c r="C141" s="223"/>
      <c r="D141" s="217" t="s">
        <v>136</v>
      </c>
      <c r="E141" s="224" t="s">
        <v>19</v>
      </c>
      <c r="F141" s="225" t="s">
        <v>703</v>
      </c>
      <c r="G141" s="223"/>
      <c r="H141" s="226">
        <v>1547.73</v>
      </c>
      <c r="I141" s="227"/>
      <c r="J141" s="223"/>
      <c r="K141" s="223"/>
      <c r="L141" s="228"/>
      <c r="M141" s="229"/>
      <c r="N141" s="230"/>
      <c r="O141" s="230"/>
      <c r="P141" s="230"/>
      <c r="Q141" s="230"/>
      <c r="R141" s="230"/>
      <c r="S141" s="230"/>
      <c r="T141" s="23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2" t="s">
        <v>136</v>
      </c>
      <c r="AU141" s="232" t="s">
        <v>80</v>
      </c>
      <c r="AV141" s="13" t="s">
        <v>80</v>
      </c>
      <c r="AW141" s="13" t="s">
        <v>32</v>
      </c>
      <c r="AX141" s="13" t="s">
        <v>78</v>
      </c>
      <c r="AY141" s="232" t="s">
        <v>126</v>
      </c>
    </row>
    <row r="142" s="2" customFormat="1" ht="19.8" customHeight="1">
      <c r="A142" s="38"/>
      <c r="B142" s="39"/>
      <c r="C142" s="204" t="s">
        <v>233</v>
      </c>
      <c r="D142" s="204" t="s">
        <v>128</v>
      </c>
      <c r="E142" s="205" t="s">
        <v>704</v>
      </c>
      <c r="F142" s="206" t="s">
        <v>705</v>
      </c>
      <c r="G142" s="207" t="s">
        <v>196</v>
      </c>
      <c r="H142" s="208">
        <v>1547.73</v>
      </c>
      <c r="I142" s="209"/>
      <c r="J142" s="210">
        <f>ROUND(I142*H142,2)</f>
        <v>0</v>
      </c>
      <c r="K142" s="206" t="s">
        <v>140</v>
      </c>
      <c r="L142" s="44"/>
      <c r="M142" s="211" t="s">
        <v>19</v>
      </c>
      <c r="N142" s="212" t="s">
        <v>41</v>
      </c>
      <c r="O142" s="84"/>
      <c r="P142" s="213">
        <f>O142*H142</f>
        <v>0</v>
      </c>
      <c r="Q142" s="213">
        <v>0.059999999999999998</v>
      </c>
      <c r="R142" s="213">
        <f>Q142*H142</f>
        <v>92.863799999999998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132</v>
      </c>
      <c r="AT142" s="215" t="s">
        <v>128</v>
      </c>
      <c r="AU142" s="215" t="s">
        <v>80</v>
      </c>
      <c r="AY142" s="17" t="s">
        <v>126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78</v>
      </c>
      <c r="BK142" s="216">
        <f>ROUND(I142*H142,2)</f>
        <v>0</v>
      </c>
      <c r="BL142" s="17" t="s">
        <v>132</v>
      </c>
      <c r="BM142" s="215" t="s">
        <v>706</v>
      </c>
    </row>
    <row r="143" s="13" customFormat="1">
      <c r="A143" s="13"/>
      <c r="B143" s="222"/>
      <c r="C143" s="223"/>
      <c r="D143" s="217" t="s">
        <v>136</v>
      </c>
      <c r="E143" s="224" t="s">
        <v>19</v>
      </c>
      <c r="F143" s="225" t="s">
        <v>707</v>
      </c>
      <c r="G143" s="223"/>
      <c r="H143" s="226">
        <v>1547.73</v>
      </c>
      <c r="I143" s="227"/>
      <c r="J143" s="223"/>
      <c r="K143" s="223"/>
      <c r="L143" s="228"/>
      <c r="M143" s="229"/>
      <c r="N143" s="230"/>
      <c r="O143" s="230"/>
      <c r="P143" s="230"/>
      <c r="Q143" s="230"/>
      <c r="R143" s="230"/>
      <c r="S143" s="230"/>
      <c r="T143" s="23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2" t="s">
        <v>136</v>
      </c>
      <c r="AU143" s="232" t="s">
        <v>80</v>
      </c>
      <c r="AV143" s="13" t="s">
        <v>80</v>
      </c>
      <c r="AW143" s="13" t="s">
        <v>32</v>
      </c>
      <c r="AX143" s="13" t="s">
        <v>78</v>
      </c>
      <c r="AY143" s="232" t="s">
        <v>126</v>
      </c>
    </row>
    <row r="144" s="2" customFormat="1" ht="19.8" customHeight="1">
      <c r="A144" s="38"/>
      <c r="B144" s="39"/>
      <c r="C144" s="204" t="s">
        <v>237</v>
      </c>
      <c r="D144" s="204" t="s">
        <v>128</v>
      </c>
      <c r="E144" s="205" t="s">
        <v>708</v>
      </c>
      <c r="F144" s="206" t="s">
        <v>709</v>
      </c>
      <c r="G144" s="207" t="s">
        <v>196</v>
      </c>
      <c r="H144" s="208">
        <v>1547.73</v>
      </c>
      <c r="I144" s="209"/>
      <c r="J144" s="210">
        <f>ROUND(I144*H144,2)</f>
        <v>0</v>
      </c>
      <c r="K144" s="206" t="s">
        <v>140</v>
      </c>
      <c r="L144" s="44"/>
      <c r="M144" s="211" t="s">
        <v>19</v>
      </c>
      <c r="N144" s="212" t="s">
        <v>41</v>
      </c>
      <c r="O144" s="84"/>
      <c r="P144" s="213">
        <f>O144*H144</f>
        <v>0</v>
      </c>
      <c r="Q144" s="213">
        <v>0.36834</v>
      </c>
      <c r="R144" s="213">
        <f>Q144*H144</f>
        <v>570.09086820000005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132</v>
      </c>
      <c r="AT144" s="215" t="s">
        <v>128</v>
      </c>
      <c r="AU144" s="215" t="s">
        <v>80</v>
      </c>
      <c r="AY144" s="17" t="s">
        <v>126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78</v>
      </c>
      <c r="BK144" s="216">
        <f>ROUND(I144*H144,2)</f>
        <v>0</v>
      </c>
      <c r="BL144" s="17" t="s">
        <v>132</v>
      </c>
      <c r="BM144" s="215" t="s">
        <v>710</v>
      </c>
    </row>
    <row r="145" s="13" customFormat="1">
      <c r="A145" s="13"/>
      <c r="B145" s="222"/>
      <c r="C145" s="223"/>
      <c r="D145" s="217" t="s">
        <v>136</v>
      </c>
      <c r="E145" s="224" t="s">
        <v>19</v>
      </c>
      <c r="F145" s="225" t="s">
        <v>711</v>
      </c>
      <c r="G145" s="223"/>
      <c r="H145" s="226">
        <v>1547.73</v>
      </c>
      <c r="I145" s="227"/>
      <c r="J145" s="223"/>
      <c r="K145" s="223"/>
      <c r="L145" s="228"/>
      <c r="M145" s="229"/>
      <c r="N145" s="230"/>
      <c r="O145" s="230"/>
      <c r="P145" s="230"/>
      <c r="Q145" s="230"/>
      <c r="R145" s="230"/>
      <c r="S145" s="230"/>
      <c r="T145" s="23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2" t="s">
        <v>136</v>
      </c>
      <c r="AU145" s="232" t="s">
        <v>80</v>
      </c>
      <c r="AV145" s="13" t="s">
        <v>80</v>
      </c>
      <c r="AW145" s="13" t="s">
        <v>32</v>
      </c>
      <c r="AX145" s="13" t="s">
        <v>78</v>
      </c>
      <c r="AY145" s="232" t="s">
        <v>126</v>
      </c>
    </row>
    <row r="146" s="2" customFormat="1" ht="14.4" customHeight="1">
      <c r="A146" s="38"/>
      <c r="B146" s="39"/>
      <c r="C146" s="204" t="s">
        <v>242</v>
      </c>
      <c r="D146" s="204" t="s">
        <v>128</v>
      </c>
      <c r="E146" s="205" t="s">
        <v>712</v>
      </c>
      <c r="F146" s="206" t="s">
        <v>713</v>
      </c>
      <c r="G146" s="207" t="s">
        <v>196</v>
      </c>
      <c r="H146" s="208">
        <v>1547.73</v>
      </c>
      <c r="I146" s="209"/>
      <c r="J146" s="210">
        <f>ROUND(I146*H146,2)</f>
        <v>0</v>
      </c>
      <c r="K146" s="206" t="s">
        <v>140</v>
      </c>
      <c r="L146" s="44"/>
      <c r="M146" s="211" t="s">
        <v>19</v>
      </c>
      <c r="N146" s="212" t="s">
        <v>41</v>
      </c>
      <c r="O146" s="84"/>
      <c r="P146" s="213">
        <f>O146*H146</f>
        <v>0</v>
      </c>
      <c r="Q146" s="213">
        <v>0.34499999999999997</v>
      </c>
      <c r="R146" s="213">
        <f>Q146*H146</f>
        <v>533.96684999999991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132</v>
      </c>
      <c r="AT146" s="215" t="s">
        <v>128</v>
      </c>
      <c r="AU146" s="215" t="s">
        <v>80</v>
      </c>
      <c r="AY146" s="17" t="s">
        <v>126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78</v>
      </c>
      <c r="BK146" s="216">
        <f>ROUND(I146*H146,2)</f>
        <v>0</v>
      </c>
      <c r="BL146" s="17" t="s">
        <v>132</v>
      </c>
      <c r="BM146" s="215" t="s">
        <v>714</v>
      </c>
    </row>
    <row r="147" s="13" customFormat="1">
      <c r="A147" s="13"/>
      <c r="B147" s="222"/>
      <c r="C147" s="223"/>
      <c r="D147" s="217" t="s">
        <v>136</v>
      </c>
      <c r="E147" s="224" t="s">
        <v>19</v>
      </c>
      <c r="F147" s="225" t="s">
        <v>715</v>
      </c>
      <c r="G147" s="223"/>
      <c r="H147" s="226">
        <v>1547.73</v>
      </c>
      <c r="I147" s="227"/>
      <c r="J147" s="223"/>
      <c r="K147" s="223"/>
      <c r="L147" s="228"/>
      <c r="M147" s="229"/>
      <c r="N147" s="230"/>
      <c r="O147" s="230"/>
      <c r="P147" s="230"/>
      <c r="Q147" s="230"/>
      <c r="R147" s="230"/>
      <c r="S147" s="230"/>
      <c r="T147" s="23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2" t="s">
        <v>136</v>
      </c>
      <c r="AU147" s="232" t="s">
        <v>80</v>
      </c>
      <c r="AV147" s="13" t="s">
        <v>80</v>
      </c>
      <c r="AW147" s="13" t="s">
        <v>32</v>
      </c>
      <c r="AX147" s="13" t="s">
        <v>78</v>
      </c>
      <c r="AY147" s="232" t="s">
        <v>126</v>
      </c>
    </row>
    <row r="148" s="2" customFormat="1" ht="14.4" customHeight="1">
      <c r="A148" s="38"/>
      <c r="B148" s="39"/>
      <c r="C148" s="204" t="s">
        <v>252</v>
      </c>
      <c r="D148" s="204" t="s">
        <v>128</v>
      </c>
      <c r="E148" s="205" t="s">
        <v>286</v>
      </c>
      <c r="F148" s="206" t="s">
        <v>287</v>
      </c>
      <c r="G148" s="207" t="s">
        <v>196</v>
      </c>
      <c r="H148" s="208">
        <v>3385.3600000000001</v>
      </c>
      <c r="I148" s="209"/>
      <c r="J148" s="210">
        <f>ROUND(I148*H148,2)</f>
        <v>0</v>
      </c>
      <c r="K148" s="206" t="s">
        <v>140</v>
      </c>
      <c r="L148" s="44"/>
      <c r="M148" s="211" t="s">
        <v>19</v>
      </c>
      <c r="N148" s="212" t="s">
        <v>41</v>
      </c>
      <c r="O148" s="84"/>
      <c r="P148" s="213">
        <f>O148*H148</f>
        <v>0</v>
      </c>
      <c r="Q148" s="213">
        <v>0.28499999999999998</v>
      </c>
      <c r="R148" s="213">
        <f>Q148*H148</f>
        <v>964.82759999999996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132</v>
      </c>
      <c r="AT148" s="215" t="s">
        <v>128</v>
      </c>
      <c r="AU148" s="215" t="s">
        <v>80</v>
      </c>
      <c r="AY148" s="17" t="s">
        <v>126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78</v>
      </c>
      <c r="BK148" s="216">
        <f>ROUND(I148*H148,2)</f>
        <v>0</v>
      </c>
      <c r="BL148" s="17" t="s">
        <v>132</v>
      </c>
      <c r="BM148" s="215" t="s">
        <v>716</v>
      </c>
    </row>
    <row r="149" s="13" customFormat="1">
      <c r="A149" s="13"/>
      <c r="B149" s="222"/>
      <c r="C149" s="223"/>
      <c r="D149" s="217" t="s">
        <v>136</v>
      </c>
      <c r="E149" s="224" t="s">
        <v>19</v>
      </c>
      <c r="F149" s="225" t="s">
        <v>717</v>
      </c>
      <c r="G149" s="223"/>
      <c r="H149" s="226">
        <v>3385.3600000000001</v>
      </c>
      <c r="I149" s="227"/>
      <c r="J149" s="223"/>
      <c r="K149" s="223"/>
      <c r="L149" s="228"/>
      <c r="M149" s="229"/>
      <c r="N149" s="230"/>
      <c r="O149" s="230"/>
      <c r="P149" s="230"/>
      <c r="Q149" s="230"/>
      <c r="R149" s="230"/>
      <c r="S149" s="230"/>
      <c r="T149" s="23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2" t="s">
        <v>136</v>
      </c>
      <c r="AU149" s="232" t="s">
        <v>80</v>
      </c>
      <c r="AV149" s="13" t="s">
        <v>80</v>
      </c>
      <c r="AW149" s="13" t="s">
        <v>32</v>
      </c>
      <c r="AX149" s="13" t="s">
        <v>78</v>
      </c>
      <c r="AY149" s="232" t="s">
        <v>126</v>
      </c>
    </row>
    <row r="150" s="2" customFormat="1" ht="14.4" customHeight="1">
      <c r="A150" s="38"/>
      <c r="B150" s="39"/>
      <c r="C150" s="204" t="s">
        <v>7</v>
      </c>
      <c r="D150" s="204" t="s">
        <v>128</v>
      </c>
      <c r="E150" s="205" t="s">
        <v>292</v>
      </c>
      <c r="F150" s="206" t="s">
        <v>293</v>
      </c>
      <c r="G150" s="207" t="s">
        <v>196</v>
      </c>
      <c r="H150" s="208">
        <v>1692.6800000000001</v>
      </c>
      <c r="I150" s="209"/>
      <c r="J150" s="210">
        <f>ROUND(I150*H150,2)</f>
        <v>0</v>
      </c>
      <c r="K150" s="206" t="s">
        <v>140</v>
      </c>
      <c r="L150" s="44"/>
      <c r="M150" s="211" t="s">
        <v>19</v>
      </c>
      <c r="N150" s="212" t="s">
        <v>41</v>
      </c>
      <c r="O150" s="84"/>
      <c r="P150" s="213">
        <f>O150*H150</f>
        <v>0</v>
      </c>
      <c r="Q150" s="213">
        <v>0.38</v>
      </c>
      <c r="R150" s="213">
        <f>Q150*H150</f>
        <v>643.21840000000009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132</v>
      </c>
      <c r="AT150" s="215" t="s">
        <v>128</v>
      </c>
      <c r="AU150" s="215" t="s">
        <v>80</v>
      </c>
      <c r="AY150" s="17" t="s">
        <v>126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78</v>
      </c>
      <c r="BK150" s="216">
        <f>ROUND(I150*H150,2)</f>
        <v>0</v>
      </c>
      <c r="BL150" s="17" t="s">
        <v>132</v>
      </c>
      <c r="BM150" s="215" t="s">
        <v>718</v>
      </c>
    </row>
    <row r="151" s="13" customFormat="1">
      <c r="A151" s="13"/>
      <c r="B151" s="222"/>
      <c r="C151" s="223"/>
      <c r="D151" s="217" t="s">
        <v>136</v>
      </c>
      <c r="E151" s="224" t="s">
        <v>19</v>
      </c>
      <c r="F151" s="225" t="s">
        <v>719</v>
      </c>
      <c r="G151" s="223"/>
      <c r="H151" s="226">
        <v>1692.6800000000001</v>
      </c>
      <c r="I151" s="227"/>
      <c r="J151" s="223"/>
      <c r="K151" s="223"/>
      <c r="L151" s="228"/>
      <c r="M151" s="229"/>
      <c r="N151" s="230"/>
      <c r="O151" s="230"/>
      <c r="P151" s="230"/>
      <c r="Q151" s="230"/>
      <c r="R151" s="230"/>
      <c r="S151" s="230"/>
      <c r="T151" s="23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2" t="s">
        <v>136</v>
      </c>
      <c r="AU151" s="232" t="s">
        <v>80</v>
      </c>
      <c r="AV151" s="13" t="s">
        <v>80</v>
      </c>
      <c r="AW151" s="13" t="s">
        <v>32</v>
      </c>
      <c r="AX151" s="13" t="s">
        <v>78</v>
      </c>
      <c r="AY151" s="232" t="s">
        <v>126</v>
      </c>
    </row>
    <row r="152" s="2" customFormat="1">
      <c r="A152" s="38"/>
      <c r="B152" s="39"/>
      <c r="C152" s="204" t="s">
        <v>268</v>
      </c>
      <c r="D152" s="204" t="s">
        <v>128</v>
      </c>
      <c r="E152" s="205" t="s">
        <v>720</v>
      </c>
      <c r="F152" s="206" t="s">
        <v>721</v>
      </c>
      <c r="G152" s="207" t="s">
        <v>196</v>
      </c>
      <c r="H152" s="208">
        <v>2.2000000000000002</v>
      </c>
      <c r="I152" s="209"/>
      <c r="J152" s="210">
        <f>ROUND(I152*H152,2)</f>
        <v>0</v>
      </c>
      <c r="K152" s="206" t="s">
        <v>140</v>
      </c>
      <c r="L152" s="44"/>
      <c r="M152" s="211" t="s">
        <v>19</v>
      </c>
      <c r="N152" s="212" t="s">
        <v>41</v>
      </c>
      <c r="O152" s="84"/>
      <c r="P152" s="213">
        <f>O152*H152</f>
        <v>0</v>
      </c>
      <c r="Q152" s="213">
        <v>0.19536000000000001</v>
      </c>
      <c r="R152" s="213">
        <f>Q152*H152</f>
        <v>0.42979200000000006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132</v>
      </c>
      <c r="AT152" s="215" t="s">
        <v>128</v>
      </c>
      <c r="AU152" s="215" t="s">
        <v>80</v>
      </c>
      <c r="AY152" s="17" t="s">
        <v>126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78</v>
      </c>
      <c r="BK152" s="216">
        <f>ROUND(I152*H152,2)</f>
        <v>0</v>
      </c>
      <c r="BL152" s="17" t="s">
        <v>132</v>
      </c>
      <c r="BM152" s="215" t="s">
        <v>722</v>
      </c>
    </row>
    <row r="153" s="13" customFormat="1">
      <c r="A153" s="13"/>
      <c r="B153" s="222"/>
      <c r="C153" s="223"/>
      <c r="D153" s="217" t="s">
        <v>136</v>
      </c>
      <c r="E153" s="224" t="s">
        <v>19</v>
      </c>
      <c r="F153" s="225" t="s">
        <v>692</v>
      </c>
      <c r="G153" s="223"/>
      <c r="H153" s="226">
        <v>2.2000000000000002</v>
      </c>
      <c r="I153" s="227"/>
      <c r="J153" s="223"/>
      <c r="K153" s="223"/>
      <c r="L153" s="228"/>
      <c r="M153" s="229"/>
      <c r="N153" s="230"/>
      <c r="O153" s="230"/>
      <c r="P153" s="230"/>
      <c r="Q153" s="230"/>
      <c r="R153" s="230"/>
      <c r="S153" s="230"/>
      <c r="T153" s="23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2" t="s">
        <v>136</v>
      </c>
      <c r="AU153" s="232" t="s">
        <v>80</v>
      </c>
      <c r="AV153" s="13" t="s">
        <v>80</v>
      </c>
      <c r="AW153" s="13" t="s">
        <v>32</v>
      </c>
      <c r="AX153" s="13" t="s">
        <v>78</v>
      </c>
      <c r="AY153" s="232" t="s">
        <v>126</v>
      </c>
    </row>
    <row r="154" s="2" customFormat="1">
      <c r="A154" s="38"/>
      <c r="B154" s="39"/>
      <c r="C154" s="204" t="s">
        <v>273</v>
      </c>
      <c r="D154" s="204" t="s">
        <v>128</v>
      </c>
      <c r="E154" s="205" t="s">
        <v>723</v>
      </c>
      <c r="F154" s="206" t="s">
        <v>724</v>
      </c>
      <c r="G154" s="207" t="s">
        <v>196</v>
      </c>
      <c r="H154" s="208">
        <v>18</v>
      </c>
      <c r="I154" s="209"/>
      <c r="J154" s="210">
        <f>ROUND(I154*H154,2)</f>
        <v>0</v>
      </c>
      <c r="K154" s="206" t="s">
        <v>140</v>
      </c>
      <c r="L154" s="44"/>
      <c r="M154" s="211" t="s">
        <v>19</v>
      </c>
      <c r="N154" s="212" t="s">
        <v>41</v>
      </c>
      <c r="O154" s="84"/>
      <c r="P154" s="213">
        <f>O154*H154</f>
        <v>0</v>
      </c>
      <c r="Q154" s="213">
        <v>0.61404000000000003</v>
      </c>
      <c r="R154" s="213">
        <f>Q154*H154</f>
        <v>11.052720000000001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132</v>
      </c>
      <c r="AT154" s="215" t="s">
        <v>128</v>
      </c>
      <c r="AU154" s="215" t="s">
        <v>80</v>
      </c>
      <c r="AY154" s="17" t="s">
        <v>126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78</v>
      </c>
      <c r="BK154" s="216">
        <f>ROUND(I154*H154,2)</f>
        <v>0</v>
      </c>
      <c r="BL154" s="17" t="s">
        <v>132</v>
      </c>
      <c r="BM154" s="215" t="s">
        <v>725</v>
      </c>
    </row>
    <row r="155" s="2" customFormat="1">
      <c r="A155" s="38"/>
      <c r="B155" s="39"/>
      <c r="C155" s="40"/>
      <c r="D155" s="217" t="s">
        <v>134</v>
      </c>
      <c r="E155" s="40"/>
      <c r="F155" s="218" t="s">
        <v>726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134</v>
      </c>
      <c r="AU155" s="17" t="s">
        <v>80</v>
      </c>
    </row>
    <row r="156" s="13" customFormat="1">
      <c r="A156" s="13"/>
      <c r="B156" s="222"/>
      <c r="C156" s="223"/>
      <c r="D156" s="217" t="s">
        <v>136</v>
      </c>
      <c r="E156" s="224" t="s">
        <v>19</v>
      </c>
      <c r="F156" s="225" t="s">
        <v>688</v>
      </c>
      <c r="G156" s="223"/>
      <c r="H156" s="226">
        <v>18</v>
      </c>
      <c r="I156" s="227"/>
      <c r="J156" s="223"/>
      <c r="K156" s="223"/>
      <c r="L156" s="228"/>
      <c r="M156" s="229"/>
      <c r="N156" s="230"/>
      <c r="O156" s="230"/>
      <c r="P156" s="230"/>
      <c r="Q156" s="230"/>
      <c r="R156" s="230"/>
      <c r="S156" s="230"/>
      <c r="T156" s="23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2" t="s">
        <v>136</v>
      </c>
      <c r="AU156" s="232" t="s">
        <v>80</v>
      </c>
      <c r="AV156" s="13" t="s">
        <v>80</v>
      </c>
      <c r="AW156" s="13" t="s">
        <v>32</v>
      </c>
      <c r="AX156" s="13" t="s">
        <v>78</v>
      </c>
      <c r="AY156" s="232" t="s">
        <v>126</v>
      </c>
    </row>
    <row r="157" s="2" customFormat="1">
      <c r="A157" s="38"/>
      <c r="B157" s="39"/>
      <c r="C157" s="204" t="s">
        <v>280</v>
      </c>
      <c r="D157" s="204" t="s">
        <v>128</v>
      </c>
      <c r="E157" s="205" t="s">
        <v>727</v>
      </c>
      <c r="F157" s="206" t="s">
        <v>728</v>
      </c>
      <c r="G157" s="207" t="s">
        <v>196</v>
      </c>
      <c r="H157" s="208">
        <v>114.5</v>
      </c>
      <c r="I157" s="209"/>
      <c r="J157" s="210">
        <f>ROUND(I157*H157,2)</f>
        <v>0</v>
      </c>
      <c r="K157" s="206" t="s">
        <v>19</v>
      </c>
      <c r="L157" s="44"/>
      <c r="M157" s="211" t="s">
        <v>19</v>
      </c>
      <c r="N157" s="212" t="s">
        <v>41</v>
      </c>
      <c r="O157" s="84"/>
      <c r="P157" s="213">
        <f>O157*H157</f>
        <v>0</v>
      </c>
      <c r="Q157" s="213">
        <v>0.71004</v>
      </c>
      <c r="R157" s="213">
        <f>Q157*H157</f>
        <v>81.299580000000006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132</v>
      </c>
      <c r="AT157" s="215" t="s">
        <v>128</v>
      </c>
      <c r="AU157" s="215" t="s">
        <v>80</v>
      </c>
      <c r="AY157" s="17" t="s">
        <v>126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78</v>
      </c>
      <c r="BK157" s="216">
        <f>ROUND(I157*H157,2)</f>
        <v>0</v>
      </c>
      <c r="BL157" s="17" t="s">
        <v>132</v>
      </c>
      <c r="BM157" s="215" t="s">
        <v>729</v>
      </c>
    </row>
    <row r="158" s="13" customFormat="1">
      <c r="A158" s="13"/>
      <c r="B158" s="222"/>
      <c r="C158" s="223"/>
      <c r="D158" s="217" t="s">
        <v>136</v>
      </c>
      <c r="E158" s="224" t="s">
        <v>19</v>
      </c>
      <c r="F158" s="225" t="s">
        <v>730</v>
      </c>
      <c r="G158" s="223"/>
      <c r="H158" s="226">
        <v>114.5</v>
      </c>
      <c r="I158" s="227"/>
      <c r="J158" s="223"/>
      <c r="K158" s="223"/>
      <c r="L158" s="228"/>
      <c r="M158" s="229"/>
      <c r="N158" s="230"/>
      <c r="O158" s="230"/>
      <c r="P158" s="230"/>
      <c r="Q158" s="230"/>
      <c r="R158" s="230"/>
      <c r="S158" s="230"/>
      <c r="T158" s="23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2" t="s">
        <v>136</v>
      </c>
      <c r="AU158" s="232" t="s">
        <v>80</v>
      </c>
      <c r="AV158" s="13" t="s">
        <v>80</v>
      </c>
      <c r="AW158" s="13" t="s">
        <v>32</v>
      </c>
      <c r="AX158" s="13" t="s">
        <v>78</v>
      </c>
      <c r="AY158" s="232" t="s">
        <v>126</v>
      </c>
    </row>
    <row r="159" s="2" customFormat="1">
      <c r="A159" s="38"/>
      <c r="B159" s="39"/>
      <c r="C159" s="204" t="s">
        <v>285</v>
      </c>
      <c r="D159" s="204" t="s">
        <v>128</v>
      </c>
      <c r="E159" s="205" t="s">
        <v>731</v>
      </c>
      <c r="F159" s="206" t="s">
        <v>732</v>
      </c>
      <c r="G159" s="207" t="s">
        <v>196</v>
      </c>
      <c r="H159" s="208">
        <v>161.80000000000001</v>
      </c>
      <c r="I159" s="209"/>
      <c r="J159" s="210">
        <f>ROUND(I159*H159,2)</f>
        <v>0</v>
      </c>
      <c r="K159" s="206" t="s">
        <v>140</v>
      </c>
      <c r="L159" s="44"/>
      <c r="M159" s="211" t="s">
        <v>19</v>
      </c>
      <c r="N159" s="212" t="s">
        <v>41</v>
      </c>
      <c r="O159" s="84"/>
      <c r="P159" s="213">
        <f>O159*H159</f>
        <v>0</v>
      </c>
      <c r="Q159" s="213">
        <v>0.15140000000000001</v>
      </c>
      <c r="R159" s="213">
        <f>Q159*H159</f>
        <v>24.496520000000004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132</v>
      </c>
      <c r="AT159" s="215" t="s">
        <v>128</v>
      </c>
      <c r="AU159" s="215" t="s">
        <v>80</v>
      </c>
      <c r="AY159" s="17" t="s">
        <v>126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78</v>
      </c>
      <c r="BK159" s="216">
        <f>ROUND(I159*H159,2)</f>
        <v>0</v>
      </c>
      <c r="BL159" s="17" t="s">
        <v>132</v>
      </c>
      <c r="BM159" s="215" t="s">
        <v>733</v>
      </c>
    </row>
    <row r="160" s="2" customFormat="1">
      <c r="A160" s="38"/>
      <c r="B160" s="39"/>
      <c r="C160" s="40"/>
      <c r="D160" s="217" t="s">
        <v>134</v>
      </c>
      <c r="E160" s="40"/>
      <c r="F160" s="218" t="s">
        <v>734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134</v>
      </c>
      <c r="AU160" s="17" t="s">
        <v>80</v>
      </c>
    </row>
    <row r="161" s="13" customFormat="1">
      <c r="A161" s="13"/>
      <c r="B161" s="222"/>
      <c r="C161" s="223"/>
      <c r="D161" s="217" t="s">
        <v>136</v>
      </c>
      <c r="E161" s="224" t="s">
        <v>19</v>
      </c>
      <c r="F161" s="225" t="s">
        <v>687</v>
      </c>
      <c r="G161" s="223"/>
      <c r="H161" s="226">
        <v>114.5</v>
      </c>
      <c r="I161" s="227"/>
      <c r="J161" s="223"/>
      <c r="K161" s="223"/>
      <c r="L161" s="228"/>
      <c r="M161" s="229"/>
      <c r="N161" s="230"/>
      <c r="O161" s="230"/>
      <c r="P161" s="230"/>
      <c r="Q161" s="230"/>
      <c r="R161" s="230"/>
      <c r="S161" s="230"/>
      <c r="T161" s="23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2" t="s">
        <v>136</v>
      </c>
      <c r="AU161" s="232" t="s">
        <v>80</v>
      </c>
      <c r="AV161" s="13" t="s">
        <v>80</v>
      </c>
      <c r="AW161" s="13" t="s">
        <v>32</v>
      </c>
      <c r="AX161" s="13" t="s">
        <v>70</v>
      </c>
      <c r="AY161" s="232" t="s">
        <v>126</v>
      </c>
    </row>
    <row r="162" s="13" customFormat="1">
      <c r="A162" s="13"/>
      <c r="B162" s="222"/>
      <c r="C162" s="223"/>
      <c r="D162" s="217" t="s">
        <v>136</v>
      </c>
      <c r="E162" s="224" t="s">
        <v>19</v>
      </c>
      <c r="F162" s="225" t="s">
        <v>735</v>
      </c>
      <c r="G162" s="223"/>
      <c r="H162" s="226">
        <v>23.300000000000001</v>
      </c>
      <c r="I162" s="227"/>
      <c r="J162" s="223"/>
      <c r="K162" s="223"/>
      <c r="L162" s="228"/>
      <c r="M162" s="229"/>
      <c r="N162" s="230"/>
      <c r="O162" s="230"/>
      <c r="P162" s="230"/>
      <c r="Q162" s="230"/>
      <c r="R162" s="230"/>
      <c r="S162" s="230"/>
      <c r="T162" s="23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2" t="s">
        <v>136</v>
      </c>
      <c r="AU162" s="232" t="s">
        <v>80</v>
      </c>
      <c r="AV162" s="13" t="s">
        <v>80</v>
      </c>
      <c r="AW162" s="13" t="s">
        <v>32</v>
      </c>
      <c r="AX162" s="13" t="s">
        <v>70</v>
      </c>
      <c r="AY162" s="232" t="s">
        <v>126</v>
      </c>
    </row>
    <row r="163" s="13" customFormat="1">
      <c r="A163" s="13"/>
      <c r="B163" s="222"/>
      <c r="C163" s="223"/>
      <c r="D163" s="217" t="s">
        <v>136</v>
      </c>
      <c r="E163" s="224" t="s">
        <v>19</v>
      </c>
      <c r="F163" s="225" t="s">
        <v>688</v>
      </c>
      <c r="G163" s="223"/>
      <c r="H163" s="226">
        <v>18</v>
      </c>
      <c r="I163" s="227"/>
      <c r="J163" s="223"/>
      <c r="K163" s="223"/>
      <c r="L163" s="228"/>
      <c r="M163" s="229"/>
      <c r="N163" s="230"/>
      <c r="O163" s="230"/>
      <c r="P163" s="230"/>
      <c r="Q163" s="230"/>
      <c r="R163" s="230"/>
      <c r="S163" s="230"/>
      <c r="T163" s="23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2" t="s">
        <v>136</v>
      </c>
      <c r="AU163" s="232" t="s">
        <v>80</v>
      </c>
      <c r="AV163" s="13" t="s">
        <v>80</v>
      </c>
      <c r="AW163" s="13" t="s">
        <v>32</v>
      </c>
      <c r="AX163" s="13" t="s">
        <v>70</v>
      </c>
      <c r="AY163" s="232" t="s">
        <v>126</v>
      </c>
    </row>
    <row r="164" s="13" customFormat="1">
      <c r="A164" s="13"/>
      <c r="B164" s="222"/>
      <c r="C164" s="223"/>
      <c r="D164" s="217" t="s">
        <v>136</v>
      </c>
      <c r="E164" s="224" t="s">
        <v>19</v>
      </c>
      <c r="F164" s="225" t="s">
        <v>736</v>
      </c>
      <c r="G164" s="223"/>
      <c r="H164" s="226">
        <v>6</v>
      </c>
      <c r="I164" s="227"/>
      <c r="J164" s="223"/>
      <c r="K164" s="223"/>
      <c r="L164" s="228"/>
      <c r="M164" s="229"/>
      <c r="N164" s="230"/>
      <c r="O164" s="230"/>
      <c r="P164" s="230"/>
      <c r="Q164" s="230"/>
      <c r="R164" s="230"/>
      <c r="S164" s="230"/>
      <c r="T164" s="23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2" t="s">
        <v>136</v>
      </c>
      <c r="AU164" s="232" t="s">
        <v>80</v>
      </c>
      <c r="AV164" s="13" t="s">
        <v>80</v>
      </c>
      <c r="AW164" s="13" t="s">
        <v>32</v>
      </c>
      <c r="AX164" s="13" t="s">
        <v>70</v>
      </c>
      <c r="AY164" s="232" t="s">
        <v>126</v>
      </c>
    </row>
    <row r="165" s="14" customFormat="1">
      <c r="A165" s="14"/>
      <c r="B165" s="233"/>
      <c r="C165" s="234"/>
      <c r="D165" s="217" t="s">
        <v>136</v>
      </c>
      <c r="E165" s="235" t="s">
        <v>19</v>
      </c>
      <c r="F165" s="236" t="s">
        <v>148</v>
      </c>
      <c r="G165" s="234"/>
      <c r="H165" s="237">
        <v>161.80000000000001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3" t="s">
        <v>136</v>
      </c>
      <c r="AU165" s="243" t="s">
        <v>80</v>
      </c>
      <c r="AV165" s="14" t="s">
        <v>132</v>
      </c>
      <c r="AW165" s="14" t="s">
        <v>32</v>
      </c>
      <c r="AX165" s="14" t="s">
        <v>78</v>
      </c>
      <c r="AY165" s="243" t="s">
        <v>126</v>
      </c>
    </row>
    <row r="166" s="12" customFormat="1" ht="22.8" customHeight="1">
      <c r="A166" s="12"/>
      <c r="B166" s="188"/>
      <c r="C166" s="189"/>
      <c r="D166" s="190" t="s">
        <v>69</v>
      </c>
      <c r="E166" s="202" t="s">
        <v>181</v>
      </c>
      <c r="F166" s="202" t="s">
        <v>565</v>
      </c>
      <c r="G166" s="189"/>
      <c r="H166" s="189"/>
      <c r="I166" s="192"/>
      <c r="J166" s="203">
        <f>BK166</f>
        <v>0</v>
      </c>
      <c r="K166" s="189"/>
      <c r="L166" s="194"/>
      <c r="M166" s="195"/>
      <c r="N166" s="196"/>
      <c r="O166" s="196"/>
      <c r="P166" s="197">
        <f>SUM(P167:P178)</f>
        <v>0</v>
      </c>
      <c r="Q166" s="196"/>
      <c r="R166" s="197">
        <f>SUM(R167:R178)</f>
        <v>5.1307800000000006</v>
      </c>
      <c r="S166" s="196"/>
      <c r="T166" s="198">
        <f>SUM(T167:T178)</f>
        <v>6.4800000000000004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99" t="s">
        <v>78</v>
      </c>
      <c r="AT166" s="200" t="s">
        <v>69</v>
      </c>
      <c r="AU166" s="200" t="s">
        <v>78</v>
      </c>
      <c r="AY166" s="199" t="s">
        <v>126</v>
      </c>
      <c r="BK166" s="201">
        <f>SUM(BK167:BK178)</f>
        <v>0</v>
      </c>
    </row>
    <row r="167" s="2" customFormat="1" ht="19.8" customHeight="1">
      <c r="A167" s="38"/>
      <c r="B167" s="39"/>
      <c r="C167" s="204" t="s">
        <v>291</v>
      </c>
      <c r="D167" s="204" t="s">
        <v>128</v>
      </c>
      <c r="E167" s="205" t="s">
        <v>737</v>
      </c>
      <c r="F167" s="206" t="s">
        <v>738</v>
      </c>
      <c r="G167" s="207" t="s">
        <v>313</v>
      </c>
      <c r="H167" s="208">
        <v>2</v>
      </c>
      <c r="I167" s="209"/>
      <c r="J167" s="210">
        <f>ROUND(I167*H167,2)</f>
        <v>0</v>
      </c>
      <c r="K167" s="206" t="s">
        <v>140</v>
      </c>
      <c r="L167" s="44"/>
      <c r="M167" s="211" t="s">
        <v>19</v>
      </c>
      <c r="N167" s="212" t="s">
        <v>41</v>
      </c>
      <c r="O167" s="84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5" t="s">
        <v>132</v>
      </c>
      <c r="AT167" s="215" t="s">
        <v>128</v>
      </c>
      <c r="AU167" s="215" t="s">
        <v>80</v>
      </c>
      <c r="AY167" s="17" t="s">
        <v>126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78</v>
      </c>
      <c r="BK167" s="216">
        <f>ROUND(I167*H167,2)</f>
        <v>0</v>
      </c>
      <c r="BL167" s="17" t="s">
        <v>132</v>
      </c>
      <c r="BM167" s="215" t="s">
        <v>739</v>
      </c>
    </row>
    <row r="168" s="2" customFormat="1" ht="14.4" customHeight="1">
      <c r="A168" s="38"/>
      <c r="B168" s="39"/>
      <c r="C168" s="244" t="s">
        <v>299</v>
      </c>
      <c r="D168" s="244" t="s">
        <v>238</v>
      </c>
      <c r="E168" s="245" t="s">
        <v>740</v>
      </c>
      <c r="F168" s="246" t="s">
        <v>741</v>
      </c>
      <c r="G168" s="247" t="s">
        <v>313</v>
      </c>
      <c r="H168" s="248">
        <v>2</v>
      </c>
      <c r="I168" s="249"/>
      <c r="J168" s="250">
        <f>ROUND(I168*H168,2)</f>
        <v>0</v>
      </c>
      <c r="K168" s="246" t="s">
        <v>140</v>
      </c>
      <c r="L168" s="251"/>
      <c r="M168" s="252" t="s">
        <v>19</v>
      </c>
      <c r="N168" s="253" t="s">
        <v>41</v>
      </c>
      <c r="O168" s="84"/>
      <c r="P168" s="213">
        <f>O168*H168</f>
        <v>0</v>
      </c>
      <c r="Q168" s="213">
        <v>0.0020999999999999999</v>
      </c>
      <c r="R168" s="213">
        <f>Q168*H168</f>
        <v>0.0041999999999999997</v>
      </c>
      <c r="S168" s="213">
        <v>0</v>
      </c>
      <c r="T168" s="21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5" t="s">
        <v>175</v>
      </c>
      <c r="AT168" s="215" t="s">
        <v>238</v>
      </c>
      <c r="AU168" s="215" t="s">
        <v>80</v>
      </c>
      <c r="AY168" s="17" t="s">
        <v>126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78</v>
      </c>
      <c r="BK168" s="216">
        <f>ROUND(I168*H168,2)</f>
        <v>0</v>
      </c>
      <c r="BL168" s="17" t="s">
        <v>132</v>
      </c>
      <c r="BM168" s="215" t="s">
        <v>742</v>
      </c>
    </row>
    <row r="169" s="2" customFormat="1" ht="14.4" customHeight="1">
      <c r="A169" s="38"/>
      <c r="B169" s="39"/>
      <c r="C169" s="204" t="s">
        <v>421</v>
      </c>
      <c r="D169" s="204" t="s">
        <v>128</v>
      </c>
      <c r="E169" s="205" t="s">
        <v>743</v>
      </c>
      <c r="F169" s="206" t="s">
        <v>744</v>
      </c>
      <c r="G169" s="207" t="s">
        <v>313</v>
      </c>
      <c r="H169" s="208">
        <v>2</v>
      </c>
      <c r="I169" s="209"/>
      <c r="J169" s="210">
        <f>ROUND(I169*H169,2)</f>
        <v>0</v>
      </c>
      <c r="K169" s="206" t="s">
        <v>19</v>
      </c>
      <c r="L169" s="44"/>
      <c r="M169" s="211" t="s">
        <v>19</v>
      </c>
      <c r="N169" s="212" t="s">
        <v>41</v>
      </c>
      <c r="O169" s="84"/>
      <c r="P169" s="213">
        <f>O169*H169</f>
        <v>0</v>
      </c>
      <c r="Q169" s="213">
        <v>0</v>
      </c>
      <c r="R169" s="213">
        <f>Q169*H169</f>
        <v>0</v>
      </c>
      <c r="S169" s="213">
        <v>0</v>
      </c>
      <c r="T169" s="21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132</v>
      </c>
      <c r="AT169" s="215" t="s">
        <v>128</v>
      </c>
      <c r="AU169" s="215" t="s">
        <v>80</v>
      </c>
      <c r="AY169" s="17" t="s">
        <v>126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78</v>
      </c>
      <c r="BK169" s="216">
        <f>ROUND(I169*H169,2)</f>
        <v>0</v>
      </c>
      <c r="BL169" s="17" t="s">
        <v>132</v>
      </c>
      <c r="BM169" s="215" t="s">
        <v>745</v>
      </c>
    </row>
    <row r="170" s="2" customFormat="1">
      <c r="A170" s="38"/>
      <c r="B170" s="39"/>
      <c r="C170" s="40"/>
      <c r="D170" s="217" t="s">
        <v>134</v>
      </c>
      <c r="E170" s="40"/>
      <c r="F170" s="218" t="s">
        <v>746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134</v>
      </c>
      <c r="AU170" s="17" t="s">
        <v>80</v>
      </c>
    </row>
    <row r="171" s="2" customFormat="1" ht="19.8" customHeight="1">
      <c r="A171" s="38"/>
      <c r="B171" s="39"/>
      <c r="C171" s="204" t="s">
        <v>426</v>
      </c>
      <c r="D171" s="204" t="s">
        <v>128</v>
      </c>
      <c r="E171" s="205" t="s">
        <v>747</v>
      </c>
      <c r="F171" s="206" t="s">
        <v>748</v>
      </c>
      <c r="G171" s="207" t="s">
        <v>478</v>
      </c>
      <c r="H171" s="208">
        <v>11</v>
      </c>
      <c r="I171" s="209"/>
      <c r="J171" s="210">
        <f>ROUND(I171*H171,2)</f>
        <v>0</v>
      </c>
      <c r="K171" s="206" t="s">
        <v>140</v>
      </c>
      <c r="L171" s="44"/>
      <c r="M171" s="211" t="s">
        <v>19</v>
      </c>
      <c r="N171" s="212" t="s">
        <v>41</v>
      </c>
      <c r="O171" s="84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5" t="s">
        <v>132</v>
      </c>
      <c r="AT171" s="215" t="s">
        <v>128</v>
      </c>
      <c r="AU171" s="215" t="s">
        <v>80</v>
      </c>
      <c r="AY171" s="17" t="s">
        <v>126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7" t="s">
        <v>78</v>
      </c>
      <c r="BK171" s="216">
        <f>ROUND(I171*H171,2)</f>
        <v>0</v>
      </c>
      <c r="BL171" s="17" t="s">
        <v>132</v>
      </c>
      <c r="BM171" s="215" t="s">
        <v>749</v>
      </c>
    </row>
    <row r="172" s="2" customFormat="1">
      <c r="A172" s="38"/>
      <c r="B172" s="39"/>
      <c r="C172" s="204" t="s">
        <v>430</v>
      </c>
      <c r="D172" s="204" t="s">
        <v>128</v>
      </c>
      <c r="E172" s="205" t="s">
        <v>750</v>
      </c>
      <c r="F172" s="206" t="s">
        <v>751</v>
      </c>
      <c r="G172" s="207" t="s">
        <v>478</v>
      </c>
      <c r="H172" s="208">
        <v>11</v>
      </c>
      <c r="I172" s="209"/>
      <c r="J172" s="210">
        <f>ROUND(I172*H172,2)</f>
        <v>0</v>
      </c>
      <c r="K172" s="206" t="s">
        <v>140</v>
      </c>
      <c r="L172" s="44"/>
      <c r="M172" s="211" t="s">
        <v>19</v>
      </c>
      <c r="N172" s="212" t="s">
        <v>41</v>
      </c>
      <c r="O172" s="84"/>
      <c r="P172" s="213">
        <f>O172*H172</f>
        <v>0</v>
      </c>
      <c r="Q172" s="213">
        <v>9.0000000000000006E-05</v>
      </c>
      <c r="R172" s="213">
        <f>Q172*H172</f>
        <v>0.00098999999999999999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132</v>
      </c>
      <c r="AT172" s="215" t="s">
        <v>128</v>
      </c>
      <c r="AU172" s="215" t="s">
        <v>80</v>
      </c>
      <c r="AY172" s="17" t="s">
        <v>126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78</v>
      </c>
      <c r="BK172" s="216">
        <f>ROUND(I172*H172,2)</f>
        <v>0</v>
      </c>
      <c r="BL172" s="17" t="s">
        <v>132</v>
      </c>
      <c r="BM172" s="215" t="s">
        <v>752</v>
      </c>
    </row>
    <row r="173" s="2" customFormat="1" ht="14.4" customHeight="1">
      <c r="A173" s="38"/>
      <c r="B173" s="39"/>
      <c r="C173" s="204" t="s">
        <v>435</v>
      </c>
      <c r="D173" s="204" t="s">
        <v>128</v>
      </c>
      <c r="E173" s="205" t="s">
        <v>753</v>
      </c>
      <c r="F173" s="206" t="s">
        <v>754</v>
      </c>
      <c r="G173" s="207" t="s">
        <v>478</v>
      </c>
      <c r="H173" s="208">
        <v>9</v>
      </c>
      <c r="I173" s="209"/>
      <c r="J173" s="210">
        <f>ROUND(I173*H173,2)</f>
        <v>0</v>
      </c>
      <c r="K173" s="206" t="s">
        <v>140</v>
      </c>
      <c r="L173" s="44"/>
      <c r="M173" s="211" t="s">
        <v>19</v>
      </c>
      <c r="N173" s="212" t="s">
        <v>41</v>
      </c>
      <c r="O173" s="84"/>
      <c r="P173" s="213">
        <f>O173*H173</f>
        <v>0</v>
      </c>
      <c r="Q173" s="213">
        <v>0.43819000000000002</v>
      </c>
      <c r="R173" s="213">
        <f>Q173*H173</f>
        <v>3.9437100000000003</v>
      </c>
      <c r="S173" s="213">
        <v>0</v>
      </c>
      <c r="T173" s="21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5" t="s">
        <v>132</v>
      </c>
      <c r="AT173" s="215" t="s">
        <v>128</v>
      </c>
      <c r="AU173" s="215" t="s">
        <v>80</v>
      </c>
      <c r="AY173" s="17" t="s">
        <v>126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7" t="s">
        <v>78</v>
      </c>
      <c r="BK173" s="216">
        <f>ROUND(I173*H173,2)</f>
        <v>0</v>
      </c>
      <c r="BL173" s="17" t="s">
        <v>132</v>
      </c>
      <c r="BM173" s="215" t="s">
        <v>755</v>
      </c>
    </row>
    <row r="174" s="2" customFormat="1">
      <c r="A174" s="38"/>
      <c r="B174" s="39"/>
      <c r="C174" s="40"/>
      <c r="D174" s="217" t="s">
        <v>134</v>
      </c>
      <c r="E174" s="40"/>
      <c r="F174" s="218" t="s">
        <v>756</v>
      </c>
      <c r="G174" s="40"/>
      <c r="H174" s="40"/>
      <c r="I174" s="219"/>
      <c r="J174" s="40"/>
      <c r="K174" s="40"/>
      <c r="L174" s="44"/>
      <c r="M174" s="220"/>
      <c r="N174" s="22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134</v>
      </c>
      <c r="AU174" s="17" t="s">
        <v>80</v>
      </c>
    </row>
    <row r="175" s="2" customFormat="1" ht="14.4" customHeight="1">
      <c r="A175" s="38"/>
      <c r="B175" s="39"/>
      <c r="C175" s="244" t="s">
        <v>439</v>
      </c>
      <c r="D175" s="244" t="s">
        <v>238</v>
      </c>
      <c r="E175" s="245" t="s">
        <v>757</v>
      </c>
      <c r="F175" s="246" t="s">
        <v>758</v>
      </c>
      <c r="G175" s="247" t="s">
        <v>478</v>
      </c>
      <c r="H175" s="248">
        <v>9</v>
      </c>
      <c r="I175" s="249"/>
      <c r="J175" s="250">
        <f>ROUND(I175*H175,2)</f>
        <v>0</v>
      </c>
      <c r="K175" s="246" t="s">
        <v>19</v>
      </c>
      <c r="L175" s="251"/>
      <c r="M175" s="252" t="s">
        <v>19</v>
      </c>
      <c r="N175" s="253" t="s">
        <v>41</v>
      </c>
      <c r="O175" s="84"/>
      <c r="P175" s="213">
        <f>O175*H175</f>
        <v>0</v>
      </c>
      <c r="Q175" s="213">
        <v>0.13131999999999999</v>
      </c>
      <c r="R175" s="213">
        <f>Q175*H175</f>
        <v>1.18188</v>
      </c>
      <c r="S175" s="213">
        <v>0</v>
      </c>
      <c r="T175" s="21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5" t="s">
        <v>175</v>
      </c>
      <c r="AT175" s="215" t="s">
        <v>238</v>
      </c>
      <c r="AU175" s="215" t="s">
        <v>80</v>
      </c>
      <c r="AY175" s="17" t="s">
        <v>126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78</v>
      </c>
      <c r="BK175" s="216">
        <f>ROUND(I175*H175,2)</f>
        <v>0</v>
      </c>
      <c r="BL175" s="17" t="s">
        <v>132</v>
      </c>
      <c r="BM175" s="215" t="s">
        <v>759</v>
      </c>
    </row>
    <row r="176" s="2" customFormat="1">
      <c r="A176" s="38"/>
      <c r="B176" s="39"/>
      <c r="C176" s="40"/>
      <c r="D176" s="217" t="s">
        <v>134</v>
      </c>
      <c r="E176" s="40"/>
      <c r="F176" s="218" t="s">
        <v>760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134</v>
      </c>
      <c r="AU176" s="17" t="s">
        <v>80</v>
      </c>
    </row>
    <row r="177" s="2" customFormat="1" ht="40.2" customHeight="1">
      <c r="A177" s="38"/>
      <c r="B177" s="39"/>
      <c r="C177" s="204" t="s">
        <v>443</v>
      </c>
      <c r="D177" s="204" t="s">
        <v>128</v>
      </c>
      <c r="E177" s="205" t="s">
        <v>761</v>
      </c>
      <c r="F177" s="206" t="s">
        <v>762</v>
      </c>
      <c r="G177" s="207" t="s">
        <v>478</v>
      </c>
      <c r="H177" s="208">
        <v>20</v>
      </c>
      <c r="I177" s="209"/>
      <c r="J177" s="210">
        <f>ROUND(I177*H177,2)</f>
        <v>0</v>
      </c>
      <c r="K177" s="206" t="s">
        <v>140</v>
      </c>
      <c r="L177" s="44"/>
      <c r="M177" s="211" t="s">
        <v>19</v>
      </c>
      <c r="N177" s="212" t="s">
        <v>41</v>
      </c>
      <c r="O177" s="84"/>
      <c r="P177" s="213">
        <f>O177*H177</f>
        <v>0</v>
      </c>
      <c r="Q177" s="213">
        <v>0</v>
      </c>
      <c r="R177" s="213">
        <f>Q177*H177</f>
        <v>0</v>
      </c>
      <c r="S177" s="213">
        <v>0.32400000000000001</v>
      </c>
      <c r="T177" s="214">
        <f>S177*H177</f>
        <v>6.4800000000000004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5" t="s">
        <v>132</v>
      </c>
      <c r="AT177" s="215" t="s">
        <v>128</v>
      </c>
      <c r="AU177" s="215" t="s">
        <v>80</v>
      </c>
      <c r="AY177" s="17" t="s">
        <v>126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78</v>
      </c>
      <c r="BK177" s="216">
        <f>ROUND(I177*H177,2)</f>
        <v>0</v>
      </c>
      <c r="BL177" s="17" t="s">
        <v>132</v>
      </c>
      <c r="BM177" s="215" t="s">
        <v>763</v>
      </c>
    </row>
    <row r="178" s="13" customFormat="1">
      <c r="A178" s="13"/>
      <c r="B178" s="222"/>
      <c r="C178" s="223"/>
      <c r="D178" s="217" t="s">
        <v>136</v>
      </c>
      <c r="E178" s="224" t="s">
        <v>19</v>
      </c>
      <c r="F178" s="225" t="s">
        <v>764</v>
      </c>
      <c r="G178" s="223"/>
      <c r="H178" s="226">
        <v>20</v>
      </c>
      <c r="I178" s="227"/>
      <c r="J178" s="223"/>
      <c r="K178" s="223"/>
      <c r="L178" s="228"/>
      <c r="M178" s="229"/>
      <c r="N178" s="230"/>
      <c r="O178" s="230"/>
      <c r="P178" s="230"/>
      <c r="Q178" s="230"/>
      <c r="R178" s="230"/>
      <c r="S178" s="230"/>
      <c r="T178" s="23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2" t="s">
        <v>136</v>
      </c>
      <c r="AU178" s="232" t="s">
        <v>80</v>
      </c>
      <c r="AV178" s="13" t="s">
        <v>80</v>
      </c>
      <c r="AW178" s="13" t="s">
        <v>32</v>
      </c>
      <c r="AX178" s="13" t="s">
        <v>78</v>
      </c>
      <c r="AY178" s="232" t="s">
        <v>126</v>
      </c>
    </row>
    <row r="179" s="12" customFormat="1" ht="22.8" customHeight="1">
      <c r="A179" s="12"/>
      <c r="B179" s="188"/>
      <c r="C179" s="189"/>
      <c r="D179" s="190" t="s">
        <v>69</v>
      </c>
      <c r="E179" s="202" t="s">
        <v>297</v>
      </c>
      <c r="F179" s="202" t="s">
        <v>298</v>
      </c>
      <c r="G179" s="189"/>
      <c r="H179" s="189"/>
      <c r="I179" s="192"/>
      <c r="J179" s="203">
        <f>BK179</f>
        <v>0</v>
      </c>
      <c r="K179" s="189"/>
      <c r="L179" s="194"/>
      <c r="M179" s="195"/>
      <c r="N179" s="196"/>
      <c r="O179" s="196"/>
      <c r="P179" s="197">
        <f>P180</f>
        <v>0</v>
      </c>
      <c r="Q179" s="196"/>
      <c r="R179" s="197">
        <f>R180</f>
        <v>0</v>
      </c>
      <c r="S179" s="196"/>
      <c r="T179" s="198">
        <f>T180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99" t="s">
        <v>78</v>
      </c>
      <c r="AT179" s="200" t="s">
        <v>69</v>
      </c>
      <c r="AU179" s="200" t="s">
        <v>78</v>
      </c>
      <c r="AY179" s="199" t="s">
        <v>126</v>
      </c>
      <c r="BK179" s="201">
        <f>BK180</f>
        <v>0</v>
      </c>
    </row>
    <row r="180" s="2" customFormat="1">
      <c r="A180" s="38"/>
      <c r="B180" s="39"/>
      <c r="C180" s="204" t="s">
        <v>447</v>
      </c>
      <c r="D180" s="204" t="s">
        <v>128</v>
      </c>
      <c r="E180" s="205" t="s">
        <v>765</v>
      </c>
      <c r="F180" s="206" t="s">
        <v>766</v>
      </c>
      <c r="G180" s="207" t="s">
        <v>190</v>
      </c>
      <c r="H180" s="208">
        <v>3125.547</v>
      </c>
      <c r="I180" s="209"/>
      <c r="J180" s="210">
        <f>ROUND(I180*H180,2)</f>
        <v>0</v>
      </c>
      <c r="K180" s="206" t="s">
        <v>140</v>
      </c>
      <c r="L180" s="44"/>
      <c r="M180" s="254" t="s">
        <v>19</v>
      </c>
      <c r="N180" s="255" t="s">
        <v>41</v>
      </c>
      <c r="O180" s="256"/>
      <c r="P180" s="257">
        <f>O180*H180</f>
        <v>0</v>
      </c>
      <c r="Q180" s="257">
        <v>0</v>
      </c>
      <c r="R180" s="257">
        <f>Q180*H180</f>
        <v>0</v>
      </c>
      <c r="S180" s="257">
        <v>0</v>
      </c>
      <c r="T180" s="25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5" t="s">
        <v>132</v>
      </c>
      <c r="AT180" s="215" t="s">
        <v>128</v>
      </c>
      <c r="AU180" s="215" t="s">
        <v>80</v>
      </c>
      <c r="AY180" s="17" t="s">
        <v>126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78</v>
      </c>
      <c r="BK180" s="216">
        <f>ROUND(I180*H180,2)</f>
        <v>0</v>
      </c>
      <c r="BL180" s="17" t="s">
        <v>132</v>
      </c>
      <c r="BM180" s="215" t="s">
        <v>767</v>
      </c>
    </row>
    <row r="181" s="2" customFormat="1" ht="6.96" customHeight="1">
      <c r="A181" s="38"/>
      <c r="B181" s="59"/>
      <c r="C181" s="60"/>
      <c r="D181" s="60"/>
      <c r="E181" s="60"/>
      <c r="F181" s="60"/>
      <c r="G181" s="60"/>
      <c r="H181" s="60"/>
      <c r="I181" s="60"/>
      <c r="J181" s="60"/>
      <c r="K181" s="60"/>
      <c r="L181" s="44"/>
      <c r="M181" s="38"/>
      <c r="O181" s="38"/>
      <c r="P181" s="38"/>
      <c r="Q181" s="38"/>
      <c r="R181" s="38"/>
      <c r="S181" s="38"/>
      <c r="T181" s="38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</row>
  </sheetData>
  <sheetProtection sheet="1" autoFilter="0" formatColumns="0" formatRows="0" objects="1" scenarios="1" spinCount="100000" saltValue="JXktpD0X+RjGTeXfaZW87dg4rdGeE3/kNpTVNoK7p0wBsbiDZENGH9+MGfZ1IAXKs8k1QMJINkBa3UzFxLoSKA==" hashValue="lUhp2ABpmpv5hoJFL/mGZYSd31EoNd+PfjIj/jY9QspQbi4J/U0bz46+XSnoWyW7PZ0NqcFAd9/hIE8dfVklCg==" algorithmName="SHA-512" password="CC35"/>
  <autoFilter ref="C85:K180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4.4" customHeight="1">
      <c r="B7" s="20"/>
      <c r="E7" s="133" t="str">
        <f>'Rekapitulace stavby'!K6</f>
        <v>Revitalizace Mnišího potoka v k.ú. Jinačovice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100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5.6" customHeight="1">
      <c r="A9" s="38"/>
      <c r="B9" s="44"/>
      <c r="C9" s="38"/>
      <c r="D9" s="38"/>
      <c r="E9" s="135" t="s">
        <v>768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9. 2. 2021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4.4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ROUND(J85,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ROUND((SUM(BE85:BE118)),  2)</f>
        <v>0</v>
      </c>
      <c r="G33" s="38"/>
      <c r="H33" s="38"/>
      <c r="I33" s="148">
        <v>0.20999999999999999</v>
      </c>
      <c r="J33" s="147">
        <f>ROUND(((SUM(BE85:BE118))*I33),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ROUND((SUM(BF85:BF118)),  2)</f>
        <v>0</v>
      </c>
      <c r="G34" s="38"/>
      <c r="H34" s="38"/>
      <c r="I34" s="148">
        <v>0.14999999999999999</v>
      </c>
      <c r="J34" s="147">
        <f>ROUND(((SUM(BF85:BF118))*I34),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ROUND((SUM(BG85:BG118)),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ROUND((SUM(BH85:BH118)),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ROUND((SUM(BI85:BI118)),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4.4" customHeight="1">
      <c r="A48" s="38"/>
      <c r="B48" s="39"/>
      <c r="C48" s="40"/>
      <c r="D48" s="40"/>
      <c r="E48" s="160" t="str">
        <f>E7</f>
        <v>Revitalizace Mnišího potoka v k.ú. Jinačovice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5.6" customHeight="1">
      <c r="A50" s="38"/>
      <c r="B50" s="39"/>
      <c r="C50" s="40"/>
      <c r="D50" s="40"/>
      <c r="E50" s="69" t="str">
        <f>E9</f>
        <v>04 - VRN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Jinačovice</v>
      </c>
      <c r="G52" s="40"/>
      <c r="H52" s="40"/>
      <c r="I52" s="32" t="s">
        <v>23</v>
      </c>
      <c r="J52" s="72" t="str">
        <f>IF(J12="","",J12)</f>
        <v>9. 2. 2021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6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6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103</v>
      </c>
      <c r="D57" s="162"/>
      <c r="E57" s="162"/>
      <c r="F57" s="162"/>
      <c r="G57" s="162"/>
      <c r="H57" s="162"/>
      <c r="I57" s="162"/>
      <c r="J57" s="163" t="s">
        <v>104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J85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105</v>
      </c>
    </row>
    <row r="60" s="9" customFormat="1" ht="24.96" customHeight="1">
      <c r="A60" s="9"/>
      <c r="B60" s="165"/>
      <c r="C60" s="166"/>
      <c r="D60" s="167" t="s">
        <v>106</v>
      </c>
      <c r="E60" s="168"/>
      <c r="F60" s="168"/>
      <c r="G60" s="168"/>
      <c r="H60" s="168"/>
      <c r="I60" s="168"/>
      <c r="J60" s="169">
        <f>J86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305</v>
      </c>
      <c r="E61" s="174"/>
      <c r="F61" s="174"/>
      <c r="G61" s="174"/>
      <c r="H61" s="174"/>
      <c r="I61" s="174"/>
      <c r="J61" s="175">
        <f>J87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5"/>
      <c r="C62" s="166"/>
      <c r="D62" s="167" t="s">
        <v>769</v>
      </c>
      <c r="E62" s="168"/>
      <c r="F62" s="168"/>
      <c r="G62" s="168"/>
      <c r="H62" s="168"/>
      <c r="I62" s="168"/>
      <c r="J62" s="169">
        <f>J91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5"/>
      <c r="C63" s="166"/>
      <c r="D63" s="167" t="s">
        <v>306</v>
      </c>
      <c r="E63" s="168"/>
      <c r="F63" s="168"/>
      <c r="G63" s="168"/>
      <c r="H63" s="168"/>
      <c r="I63" s="168"/>
      <c r="J63" s="169">
        <f>J99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1"/>
      <c r="C64" s="172"/>
      <c r="D64" s="173" t="s">
        <v>307</v>
      </c>
      <c r="E64" s="174"/>
      <c r="F64" s="174"/>
      <c r="G64" s="174"/>
      <c r="H64" s="174"/>
      <c r="I64" s="174"/>
      <c r="J64" s="175">
        <f>J114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770</v>
      </c>
      <c r="E65" s="174"/>
      <c r="F65" s="174"/>
      <c r="G65" s="174"/>
      <c r="H65" s="174"/>
      <c r="I65" s="174"/>
      <c r="J65" s="175">
        <f>J116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111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4.4" customHeight="1">
      <c r="A75" s="38"/>
      <c r="B75" s="39"/>
      <c r="C75" s="40"/>
      <c r="D75" s="40"/>
      <c r="E75" s="160" t="str">
        <f>E7</f>
        <v>Revitalizace Mnišího potoka v k.ú. Jinačovice</v>
      </c>
      <c r="F75" s="32"/>
      <c r="G75" s="32"/>
      <c r="H75" s="32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100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6" customHeight="1">
      <c r="A77" s="38"/>
      <c r="B77" s="39"/>
      <c r="C77" s="40"/>
      <c r="D77" s="40"/>
      <c r="E77" s="69" t="str">
        <f>E9</f>
        <v>04 - VRN</v>
      </c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F12</f>
        <v>Jinačovice</v>
      </c>
      <c r="G79" s="40"/>
      <c r="H79" s="40"/>
      <c r="I79" s="32" t="s">
        <v>23</v>
      </c>
      <c r="J79" s="72" t="str">
        <f>IF(J12="","",J12)</f>
        <v>9. 2. 2021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6" customHeight="1">
      <c r="A81" s="38"/>
      <c r="B81" s="39"/>
      <c r="C81" s="32" t="s">
        <v>25</v>
      </c>
      <c r="D81" s="40"/>
      <c r="E81" s="40"/>
      <c r="F81" s="27" t="str">
        <f>E15</f>
        <v xml:space="preserve"> </v>
      </c>
      <c r="G81" s="40"/>
      <c r="H81" s="40"/>
      <c r="I81" s="32" t="s">
        <v>31</v>
      </c>
      <c r="J81" s="36" t="str">
        <f>E21</f>
        <v xml:space="preserve"> 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6" customHeight="1">
      <c r="A82" s="38"/>
      <c r="B82" s="39"/>
      <c r="C82" s="32" t="s">
        <v>29</v>
      </c>
      <c r="D82" s="40"/>
      <c r="E82" s="40"/>
      <c r="F82" s="27" t="str">
        <f>IF(E18="","",E18)</f>
        <v>Vyplň údaj</v>
      </c>
      <c r="G82" s="40"/>
      <c r="H82" s="40"/>
      <c r="I82" s="32" t="s">
        <v>33</v>
      </c>
      <c r="J82" s="36" t="str">
        <f>E24</f>
        <v xml:space="preserve"> 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1" customFormat="1" ht="29.28" customHeight="1">
      <c r="A84" s="177"/>
      <c r="B84" s="178"/>
      <c r="C84" s="179" t="s">
        <v>112</v>
      </c>
      <c r="D84" s="180" t="s">
        <v>55</v>
      </c>
      <c r="E84" s="180" t="s">
        <v>51</v>
      </c>
      <c r="F84" s="180" t="s">
        <v>52</v>
      </c>
      <c r="G84" s="180" t="s">
        <v>113</v>
      </c>
      <c r="H84" s="180" t="s">
        <v>114</v>
      </c>
      <c r="I84" s="180" t="s">
        <v>115</v>
      </c>
      <c r="J84" s="180" t="s">
        <v>104</v>
      </c>
      <c r="K84" s="181" t="s">
        <v>116</v>
      </c>
      <c r="L84" s="182"/>
      <c r="M84" s="92" t="s">
        <v>19</v>
      </c>
      <c r="N84" s="93" t="s">
        <v>40</v>
      </c>
      <c r="O84" s="93" t="s">
        <v>117</v>
      </c>
      <c r="P84" s="93" t="s">
        <v>118</v>
      </c>
      <c r="Q84" s="93" t="s">
        <v>119</v>
      </c>
      <c r="R84" s="93" t="s">
        <v>120</v>
      </c>
      <c r="S84" s="93" t="s">
        <v>121</v>
      </c>
      <c r="T84" s="94" t="s">
        <v>122</v>
      </c>
      <c r="U84" s="177"/>
      <c r="V84" s="177"/>
      <c r="W84" s="177"/>
      <c r="X84" s="177"/>
      <c r="Y84" s="177"/>
      <c r="Z84" s="177"/>
      <c r="AA84" s="177"/>
      <c r="AB84" s="177"/>
      <c r="AC84" s="177"/>
      <c r="AD84" s="177"/>
      <c r="AE84" s="177"/>
    </row>
    <row r="85" s="2" customFormat="1" ht="22.8" customHeight="1">
      <c r="A85" s="38"/>
      <c r="B85" s="39"/>
      <c r="C85" s="99" t="s">
        <v>123</v>
      </c>
      <c r="D85" s="40"/>
      <c r="E85" s="40"/>
      <c r="F85" s="40"/>
      <c r="G85" s="40"/>
      <c r="H85" s="40"/>
      <c r="I85" s="40"/>
      <c r="J85" s="183">
        <f>BK85</f>
        <v>0</v>
      </c>
      <c r="K85" s="40"/>
      <c r="L85" s="44"/>
      <c r="M85" s="95"/>
      <c r="N85" s="184"/>
      <c r="O85" s="96"/>
      <c r="P85" s="185">
        <f>P86+P91+P99</f>
        <v>0</v>
      </c>
      <c r="Q85" s="96"/>
      <c r="R85" s="185">
        <f>R86+R91+R99</f>
        <v>0</v>
      </c>
      <c r="S85" s="96"/>
      <c r="T85" s="186">
        <f>T86+T91+T99</f>
        <v>400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69</v>
      </c>
      <c r="AU85" s="17" t="s">
        <v>105</v>
      </c>
      <c r="BK85" s="187">
        <f>BK86+BK91+BK99</f>
        <v>0</v>
      </c>
    </row>
    <row r="86" s="12" customFormat="1" ht="25.92" customHeight="1">
      <c r="A86" s="12"/>
      <c r="B86" s="188"/>
      <c r="C86" s="189"/>
      <c r="D86" s="190" t="s">
        <v>69</v>
      </c>
      <c r="E86" s="191" t="s">
        <v>124</v>
      </c>
      <c r="F86" s="191" t="s">
        <v>125</v>
      </c>
      <c r="G86" s="189"/>
      <c r="H86" s="189"/>
      <c r="I86" s="192"/>
      <c r="J86" s="193">
        <f>BK86</f>
        <v>0</v>
      </c>
      <c r="K86" s="189"/>
      <c r="L86" s="194"/>
      <c r="M86" s="195"/>
      <c r="N86" s="196"/>
      <c r="O86" s="196"/>
      <c r="P86" s="197">
        <f>P87</f>
        <v>0</v>
      </c>
      <c r="Q86" s="196"/>
      <c r="R86" s="197">
        <f>R87</f>
        <v>0</v>
      </c>
      <c r="S86" s="196"/>
      <c r="T86" s="198">
        <f>T87</f>
        <v>400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78</v>
      </c>
      <c r="AT86" s="200" t="s">
        <v>69</v>
      </c>
      <c r="AU86" s="200" t="s">
        <v>70</v>
      </c>
      <c r="AY86" s="199" t="s">
        <v>126</v>
      </c>
      <c r="BK86" s="201">
        <f>BK87</f>
        <v>0</v>
      </c>
    </row>
    <row r="87" s="12" customFormat="1" ht="22.8" customHeight="1">
      <c r="A87" s="12"/>
      <c r="B87" s="188"/>
      <c r="C87" s="189"/>
      <c r="D87" s="190" t="s">
        <v>69</v>
      </c>
      <c r="E87" s="202" t="s">
        <v>181</v>
      </c>
      <c r="F87" s="202" t="s">
        <v>565</v>
      </c>
      <c r="G87" s="189"/>
      <c r="H87" s="189"/>
      <c r="I87" s="192"/>
      <c r="J87" s="203">
        <f>BK87</f>
        <v>0</v>
      </c>
      <c r="K87" s="189"/>
      <c r="L87" s="194"/>
      <c r="M87" s="195"/>
      <c r="N87" s="196"/>
      <c r="O87" s="196"/>
      <c r="P87" s="197">
        <f>SUM(P88:P90)</f>
        <v>0</v>
      </c>
      <c r="Q87" s="196"/>
      <c r="R87" s="197">
        <f>SUM(R88:R90)</f>
        <v>0</v>
      </c>
      <c r="S87" s="196"/>
      <c r="T87" s="198">
        <f>SUM(T88:T90)</f>
        <v>400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9" t="s">
        <v>78</v>
      </c>
      <c r="AT87" s="200" t="s">
        <v>69</v>
      </c>
      <c r="AU87" s="200" t="s">
        <v>78</v>
      </c>
      <c r="AY87" s="199" t="s">
        <v>126</v>
      </c>
      <c r="BK87" s="201">
        <f>SUM(BK88:BK90)</f>
        <v>0</v>
      </c>
    </row>
    <row r="88" s="2" customFormat="1" ht="19.8" customHeight="1">
      <c r="A88" s="38"/>
      <c r="B88" s="39"/>
      <c r="C88" s="204" t="s">
        <v>78</v>
      </c>
      <c r="D88" s="204" t="s">
        <v>128</v>
      </c>
      <c r="E88" s="205" t="s">
        <v>771</v>
      </c>
      <c r="F88" s="206" t="s">
        <v>772</v>
      </c>
      <c r="G88" s="207" t="s">
        <v>196</v>
      </c>
      <c r="H88" s="208">
        <v>20000</v>
      </c>
      <c r="I88" s="209"/>
      <c r="J88" s="210">
        <f>ROUND(I88*H88,2)</f>
        <v>0</v>
      </c>
      <c r="K88" s="206" t="s">
        <v>773</v>
      </c>
      <c r="L88" s="44"/>
      <c r="M88" s="211" t="s">
        <v>19</v>
      </c>
      <c r="N88" s="212" t="s">
        <v>41</v>
      </c>
      <c r="O88" s="84"/>
      <c r="P88" s="213">
        <f>O88*H88</f>
        <v>0</v>
      </c>
      <c r="Q88" s="213">
        <v>0</v>
      </c>
      <c r="R88" s="213">
        <f>Q88*H88</f>
        <v>0</v>
      </c>
      <c r="S88" s="213">
        <v>0.02</v>
      </c>
      <c r="T88" s="214">
        <f>S88*H88</f>
        <v>400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5" t="s">
        <v>132</v>
      </c>
      <c r="AT88" s="215" t="s">
        <v>128</v>
      </c>
      <c r="AU88" s="215" t="s">
        <v>80</v>
      </c>
      <c r="AY88" s="17" t="s">
        <v>126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7" t="s">
        <v>78</v>
      </c>
      <c r="BK88" s="216">
        <f>ROUND(I88*H88,2)</f>
        <v>0</v>
      </c>
      <c r="BL88" s="17" t="s">
        <v>132</v>
      </c>
      <c r="BM88" s="215" t="s">
        <v>774</v>
      </c>
    </row>
    <row r="89" s="2" customFormat="1">
      <c r="A89" s="38"/>
      <c r="B89" s="39"/>
      <c r="C89" s="40"/>
      <c r="D89" s="217" t="s">
        <v>134</v>
      </c>
      <c r="E89" s="40"/>
      <c r="F89" s="218" t="s">
        <v>775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134</v>
      </c>
      <c r="AU89" s="17" t="s">
        <v>80</v>
      </c>
    </row>
    <row r="90" s="13" customFormat="1">
      <c r="A90" s="13"/>
      <c r="B90" s="222"/>
      <c r="C90" s="223"/>
      <c r="D90" s="217" t="s">
        <v>136</v>
      </c>
      <c r="E90" s="224" t="s">
        <v>19</v>
      </c>
      <c r="F90" s="225" t="s">
        <v>776</v>
      </c>
      <c r="G90" s="223"/>
      <c r="H90" s="226">
        <v>20000</v>
      </c>
      <c r="I90" s="227"/>
      <c r="J90" s="223"/>
      <c r="K90" s="223"/>
      <c r="L90" s="228"/>
      <c r="M90" s="229"/>
      <c r="N90" s="230"/>
      <c r="O90" s="230"/>
      <c r="P90" s="230"/>
      <c r="Q90" s="230"/>
      <c r="R90" s="230"/>
      <c r="S90" s="230"/>
      <c r="T90" s="231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2" t="s">
        <v>136</v>
      </c>
      <c r="AU90" s="232" t="s">
        <v>80</v>
      </c>
      <c r="AV90" s="13" t="s">
        <v>80</v>
      </c>
      <c r="AW90" s="13" t="s">
        <v>32</v>
      </c>
      <c r="AX90" s="13" t="s">
        <v>78</v>
      </c>
      <c r="AY90" s="232" t="s">
        <v>126</v>
      </c>
    </row>
    <row r="91" s="12" customFormat="1" ht="25.92" customHeight="1">
      <c r="A91" s="12"/>
      <c r="B91" s="188"/>
      <c r="C91" s="189"/>
      <c r="D91" s="190" t="s">
        <v>69</v>
      </c>
      <c r="E91" s="191" t="s">
        <v>777</v>
      </c>
      <c r="F91" s="191" t="s">
        <v>778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SUM(P92:P98)</f>
        <v>0</v>
      </c>
      <c r="Q91" s="196"/>
      <c r="R91" s="197">
        <f>SUM(R92:R98)</f>
        <v>0</v>
      </c>
      <c r="S91" s="196"/>
      <c r="T91" s="198">
        <f>SUM(T92:T98)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132</v>
      </c>
      <c r="AT91" s="200" t="s">
        <v>69</v>
      </c>
      <c r="AU91" s="200" t="s">
        <v>70</v>
      </c>
      <c r="AY91" s="199" t="s">
        <v>126</v>
      </c>
      <c r="BK91" s="201">
        <f>SUM(BK92:BK98)</f>
        <v>0</v>
      </c>
    </row>
    <row r="92" s="2" customFormat="1" ht="14.4" customHeight="1">
      <c r="A92" s="38"/>
      <c r="B92" s="39"/>
      <c r="C92" s="204" t="s">
        <v>80</v>
      </c>
      <c r="D92" s="204" t="s">
        <v>128</v>
      </c>
      <c r="E92" s="205" t="s">
        <v>779</v>
      </c>
      <c r="F92" s="206" t="s">
        <v>780</v>
      </c>
      <c r="G92" s="207" t="s">
        <v>781</v>
      </c>
      <c r="H92" s="208">
        <v>1</v>
      </c>
      <c r="I92" s="209"/>
      <c r="J92" s="210">
        <f>ROUND(I92*H92,2)</f>
        <v>0</v>
      </c>
      <c r="K92" s="206" t="s">
        <v>19</v>
      </c>
      <c r="L92" s="44"/>
      <c r="M92" s="211" t="s">
        <v>19</v>
      </c>
      <c r="N92" s="212" t="s">
        <v>41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402</v>
      </c>
      <c r="AT92" s="215" t="s">
        <v>128</v>
      </c>
      <c r="AU92" s="215" t="s">
        <v>78</v>
      </c>
      <c r="AY92" s="17" t="s">
        <v>126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78</v>
      </c>
      <c r="BK92" s="216">
        <f>ROUND(I92*H92,2)</f>
        <v>0</v>
      </c>
      <c r="BL92" s="17" t="s">
        <v>402</v>
      </c>
      <c r="BM92" s="215" t="s">
        <v>782</v>
      </c>
    </row>
    <row r="93" s="2" customFormat="1">
      <c r="A93" s="38"/>
      <c r="B93" s="39"/>
      <c r="C93" s="40"/>
      <c r="D93" s="217" t="s">
        <v>134</v>
      </c>
      <c r="E93" s="40"/>
      <c r="F93" s="218" t="s">
        <v>783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134</v>
      </c>
      <c r="AU93" s="17" t="s">
        <v>78</v>
      </c>
    </row>
    <row r="94" s="2" customFormat="1">
      <c r="A94" s="38"/>
      <c r="B94" s="39"/>
      <c r="C94" s="204" t="s">
        <v>149</v>
      </c>
      <c r="D94" s="204" t="s">
        <v>128</v>
      </c>
      <c r="E94" s="205" t="s">
        <v>784</v>
      </c>
      <c r="F94" s="206" t="s">
        <v>785</v>
      </c>
      <c r="G94" s="207" t="s">
        <v>313</v>
      </c>
      <c r="H94" s="208">
        <v>1</v>
      </c>
      <c r="I94" s="209"/>
      <c r="J94" s="210">
        <f>ROUND(I94*H94,2)</f>
        <v>0</v>
      </c>
      <c r="K94" s="206" t="s">
        <v>19</v>
      </c>
      <c r="L94" s="44"/>
      <c r="M94" s="211" t="s">
        <v>19</v>
      </c>
      <c r="N94" s="212" t="s">
        <v>41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402</v>
      </c>
      <c r="AT94" s="215" t="s">
        <v>128</v>
      </c>
      <c r="AU94" s="215" t="s">
        <v>78</v>
      </c>
      <c r="AY94" s="17" t="s">
        <v>126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78</v>
      </c>
      <c r="BK94" s="216">
        <f>ROUND(I94*H94,2)</f>
        <v>0</v>
      </c>
      <c r="BL94" s="17" t="s">
        <v>402</v>
      </c>
      <c r="BM94" s="215" t="s">
        <v>786</v>
      </c>
    </row>
    <row r="95" s="2" customFormat="1">
      <c r="A95" s="38"/>
      <c r="B95" s="39"/>
      <c r="C95" s="40"/>
      <c r="D95" s="217" t="s">
        <v>134</v>
      </c>
      <c r="E95" s="40"/>
      <c r="F95" s="218" t="s">
        <v>787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134</v>
      </c>
      <c r="AU95" s="17" t="s">
        <v>78</v>
      </c>
    </row>
    <row r="96" s="2" customFormat="1">
      <c r="A96" s="38"/>
      <c r="B96" s="39"/>
      <c r="C96" s="204" t="s">
        <v>132</v>
      </c>
      <c r="D96" s="204" t="s">
        <v>128</v>
      </c>
      <c r="E96" s="205" t="s">
        <v>788</v>
      </c>
      <c r="F96" s="206" t="s">
        <v>789</v>
      </c>
      <c r="G96" s="207" t="s">
        <v>781</v>
      </c>
      <c r="H96" s="208">
        <v>1</v>
      </c>
      <c r="I96" s="209"/>
      <c r="J96" s="210">
        <f>ROUND(I96*H96,2)</f>
        <v>0</v>
      </c>
      <c r="K96" s="206" t="s">
        <v>19</v>
      </c>
      <c r="L96" s="44"/>
      <c r="M96" s="211" t="s">
        <v>19</v>
      </c>
      <c r="N96" s="212" t="s">
        <v>41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402</v>
      </c>
      <c r="AT96" s="215" t="s">
        <v>128</v>
      </c>
      <c r="AU96" s="215" t="s">
        <v>78</v>
      </c>
      <c r="AY96" s="17" t="s">
        <v>126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78</v>
      </c>
      <c r="BK96" s="216">
        <f>ROUND(I96*H96,2)</f>
        <v>0</v>
      </c>
      <c r="BL96" s="17" t="s">
        <v>402</v>
      </c>
      <c r="BM96" s="215" t="s">
        <v>790</v>
      </c>
    </row>
    <row r="97" s="2" customFormat="1" ht="30" customHeight="1">
      <c r="A97" s="38"/>
      <c r="B97" s="39"/>
      <c r="C97" s="204" t="s">
        <v>160</v>
      </c>
      <c r="D97" s="204" t="s">
        <v>128</v>
      </c>
      <c r="E97" s="205" t="s">
        <v>791</v>
      </c>
      <c r="F97" s="206" t="s">
        <v>792</v>
      </c>
      <c r="G97" s="207" t="s">
        <v>781</v>
      </c>
      <c r="H97" s="208">
        <v>1</v>
      </c>
      <c r="I97" s="209"/>
      <c r="J97" s="210">
        <f>ROUND(I97*H97,2)</f>
        <v>0</v>
      </c>
      <c r="K97" s="206" t="s">
        <v>19</v>
      </c>
      <c r="L97" s="44"/>
      <c r="M97" s="211" t="s">
        <v>19</v>
      </c>
      <c r="N97" s="212" t="s">
        <v>41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402</v>
      </c>
      <c r="AT97" s="215" t="s">
        <v>128</v>
      </c>
      <c r="AU97" s="215" t="s">
        <v>78</v>
      </c>
      <c r="AY97" s="17" t="s">
        <v>126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78</v>
      </c>
      <c r="BK97" s="216">
        <f>ROUND(I97*H97,2)</f>
        <v>0</v>
      </c>
      <c r="BL97" s="17" t="s">
        <v>402</v>
      </c>
      <c r="BM97" s="215" t="s">
        <v>793</v>
      </c>
    </row>
    <row r="98" s="2" customFormat="1" ht="30" customHeight="1">
      <c r="A98" s="38"/>
      <c r="B98" s="39"/>
      <c r="C98" s="204" t="s">
        <v>165</v>
      </c>
      <c r="D98" s="204" t="s">
        <v>128</v>
      </c>
      <c r="E98" s="205" t="s">
        <v>794</v>
      </c>
      <c r="F98" s="206" t="s">
        <v>795</v>
      </c>
      <c r="G98" s="207" t="s">
        <v>781</v>
      </c>
      <c r="H98" s="208">
        <v>1</v>
      </c>
      <c r="I98" s="209"/>
      <c r="J98" s="210">
        <f>ROUND(I98*H98,2)</f>
        <v>0</v>
      </c>
      <c r="K98" s="206" t="s">
        <v>19</v>
      </c>
      <c r="L98" s="44"/>
      <c r="M98" s="211" t="s">
        <v>19</v>
      </c>
      <c r="N98" s="212" t="s">
        <v>41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402</v>
      </c>
      <c r="AT98" s="215" t="s">
        <v>128</v>
      </c>
      <c r="AU98" s="215" t="s">
        <v>78</v>
      </c>
      <c r="AY98" s="17" t="s">
        <v>126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78</v>
      </c>
      <c r="BK98" s="216">
        <f>ROUND(I98*H98,2)</f>
        <v>0</v>
      </c>
      <c r="BL98" s="17" t="s">
        <v>402</v>
      </c>
      <c r="BM98" s="215" t="s">
        <v>796</v>
      </c>
    </row>
    <row r="99" s="12" customFormat="1" ht="25.92" customHeight="1">
      <c r="A99" s="12"/>
      <c r="B99" s="188"/>
      <c r="C99" s="189"/>
      <c r="D99" s="190" t="s">
        <v>69</v>
      </c>
      <c r="E99" s="191" t="s">
        <v>97</v>
      </c>
      <c r="F99" s="191" t="s">
        <v>578</v>
      </c>
      <c r="G99" s="189"/>
      <c r="H99" s="189"/>
      <c r="I99" s="192"/>
      <c r="J99" s="193">
        <f>BK99</f>
        <v>0</v>
      </c>
      <c r="K99" s="189"/>
      <c r="L99" s="194"/>
      <c r="M99" s="195"/>
      <c r="N99" s="196"/>
      <c r="O99" s="196"/>
      <c r="P99" s="197">
        <f>P100+SUM(P101:P114)+P116</f>
        <v>0</v>
      </c>
      <c r="Q99" s="196"/>
      <c r="R99" s="197">
        <f>R100+SUM(R101:R114)+R116</f>
        <v>0</v>
      </c>
      <c r="S99" s="196"/>
      <c r="T99" s="198">
        <f>T100+SUM(T101:T114)+T116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9" t="s">
        <v>160</v>
      </c>
      <c r="AT99" s="200" t="s">
        <v>69</v>
      </c>
      <c r="AU99" s="200" t="s">
        <v>70</v>
      </c>
      <c r="AY99" s="199" t="s">
        <v>126</v>
      </c>
      <c r="BK99" s="201">
        <f>BK100+SUM(BK101:BK114)+BK116</f>
        <v>0</v>
      </c>
    </row>
    <row r="100" s="2" customFormat="1" ht="30" customHeight="1">
      <c r="A100" s="38"/>
      <c r="B100" s="39"/>
      <c r="C100" s="204" t="s">
        <v>170</v>
      </c>
      <c r="D100" s="204" t="s">
        <v>128</v>
      </c>
      <c r="E100" s="205" t="s">
        <v>797</v>
      </c>
      <c r="F100" s="206" t="s">
        <v>798</v>
      </c>
      <c r="G100" s="207" t="s">
        <v>781</v>
      </c>
      <c r="H100" s="208">
        <v>1</v>
      </c>
      <c r="I100" s="209"/>
      <c r="J100" s="210">
        <f>ROUND(I100*H100,2)</f>
        <v>0</v>
      </c>
      <c r="K100" s="206" t="s">
        <v>19</v>
      </c>
      <c r="L100" s="44"/>
      <c r="M100" s="211" t="s">
        <v>19</v>
      </c>
      <c r="N100" s="212" t="s">
        <v>41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132</v>
      </c>
      <c r="AT100" s="215" t="s">
        <v>128</v>
      </c>
      <c r="AU100" s="215" t="s">
        <v>78</v>
      </c>
      <c r="AY100" s="17" t="s">
        <v>126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78</v>
      </c>
      <c r="BK100" s="216">
        <f>ROUND(I100*H100,2)</f>
        <v>0</v>
      </c>
      <c r="BL100" s="17" t="s">
        <v>132</v>
      </c>
      <c r="BM100" s="215" t="s">
        <v>799</v>
      </c>
    </row>
    <row r="101" s="2" customFormat="1">
      <c r="A101" s="38"/>
      <c r="B101" s="39"/>
      <c r="C101" s="40"/>
      <c r="D101" s="217" t="s">
        <v>134</v>
      </c>
      <c r="E101" s="40"/>
      <c r="F101" s="218" t="s">
        <v>800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134</v>
      </c>
      <c r="AU101" s="17" t="s">
        <v>78</v>
      </c>
    </row>
    <row r="102" s="2" customFormat="1">
      <c r="A102" s="38"/>
      <c r="B102" s="39"/>
      <c r="C102" s="204" t="s">
        <v>175</v>
      </c>
      <c r="D102" s="204" t="s">
        <v>128</v>
      </c>
      <c r="E102" s="205" t="s">
        <v>801</v>
      </c>
      <c r="F102" s="206" t="s">
        <v>802</v>
      </c>
      <c r="G102" s="207" t="s">
        <v>781</v>
      </c>
      <c r="H102" s="208">
        <v>1</v>
      </c>
      <c r="I102" s="209"/>
      <c r="J102" s="210">
        <f>ROUND(I102*H102,2)</f>
        <v>0</v>
      </c>
      <c r="K102" s="206" t="s">
        <v>19</v>
      </c>
      <c r="L102" s="44"/>
      <c r="M102" s="211" t="s">
        <v>19</v>
      </c>
      <c r="N102" s="212" t="s">
        <v>41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132</v>
      </c>
      <c r="AT102" s="215" t="s">
        <v>128</v>
      </c>
      <c r="AU102" s="215" t="s">
        <v>78</v>
      </c>
      <c r="AY102" s="17" t="s">
        <v>126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78</v>
      </c>
      <c r="BK102" s="216">
        <f>ROUND(I102*H102,2)</f>
        <v>0</v>
      </c>
      <c r="BL102" s="17" t="s">
        <v>132</v>
      </c>
      <c r="BM102" s="215" t="s">
        <v>803</v>
      </c>
    </row>
    <row r="103" s="2" customFormat="1">
      <c r="A103" s="38"/>
      <c r="B103" s="39"/>
      <c r="C103" s="204" t="s">
        <v>181</v>
      </c>
      <c r="D103" s="204" t="s">
        <v>128</v>
      </c>
      <c r="E103" s="205" t="s">
        <v>804</v>
      </c>
      <c r="F103" s="206" t="s">
        <v>805</v>
      </c>
      <c r="G103" s="207" t="s">
        <v>806</v>
      </c>
      <c r="H103" s="208">
        <v>1</v>
      </c>
      <c r="I103" s="209"/>
      <c r="J103" s="210">
        <f>ROUND(I103*H103,2)</f>
        <v>0</v>
      </c>
      <c r="K103" s="206" t="s">
        <v>19</v>
      </c>
      <c r="L103" s="44"/>
      <c r="M103" s="211" t="s">
        <v>19</v>
      </c>
      <c r="N103" s="212" t="s">
        <v>41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363</v>
      </c>
      <c r="AT103" s="215" t="s">
        <v>128</v>
      </c>
      <c r="AU103" s="215" t="s">
        <v>78</v>
      </c>
      <c r="AY103" s="17" t="s">
        <v>126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78</v>
      </c>
      <c r="BK103" s="216">
        <f>ROUND(I103*H103,2)</f>
        <v>0</v>
      </c>
      <c r="BL103" s="17" t="s">
        <v>363</v>
      </c>
      <c r="BM103" s="215" t="s">
        <v>807</v>
      </c>
    </row>
    <row r="104" s="2" customFormat="1">
      <c r="A104" s="38"/>
      <c r="B104" s="39"/>
      <c r="C104" s="204" t="s">
        <v>187</v>
      </c>
      <c r="D104" s="204" t="s">
        <v>128</v>
      </c>
      <c r="E104" s="205" t="s">
        <v>808</v>
      </c>
      <c r="F104" s="206" t="s">
        <v>809</v>
      </c>
      <c r="G104" s="207" t="s">
        <v>781</v>
      </c>
      <c r="H104" s="208">
        <v>1</v>
      </c>
      <c r="I104" s="209"/>
      <c r="J104" s="210">
        <f>ROUND(I104*H104,2)</f>
        <v>0</v>
      </c>
      <c r="K104" s="206" t="s">
        <v>19</v>
      </c>
      <c r="L104" s="44"/>
      <c r="M104" s="211" t="s">
        <v>19</v>
      </c>
      <c r="N104" s="212" t="s">
        <v>41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132</v>
      </c>
      <c r="AT104" s="215" t="s">
        <v>128</v>
      </c>
      <c r="AU104" s="215" t="s">
        <v>78</v>
      </c>
      <c r="AY104" s="17" t="s">
        <v>126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78</v>
      </c>
      <c r="BK104" s="216">
        <f>ROUND(I104*H104,2)</f>
        <v>0</v>
      </c>
      <c r="BL104" s="17" t="s">
        <v>132</v>
      </c>
      <c r="BM104" s="215" t="s">
        <v>810</v>
      </c>
    </row>
    <row r="105" s="2" customFormat="1" ht="14.4" customHeight="1">
      <c r="A105" s="38"/>
      <c r="B105" s="39"/>
      <c r="C105" s="204" t="s">
        <v>193</v>
      </c>
      <c r="D105" s="204" t="s">
        <v>128</v>
      </c>
      <c r="E105" s="205" t="s">
        <v>811</v>
      </c>
      <c r="F105" s="206" t="s">
        <v>812</v>
      </c>
      <c r="G105" s="207" t="s">
        <v>781</v>
      </c>
      <c r="H105" s="208">
        <v>1</v>
      </c>
      <c r="I105" s="209"/>
      <c r="J105" s="210">
        <f>ROUND(I105*H105,2)</f>
        <v>0</v>
      </c>
      <c r="K105" s="206" t="s">
        <v>19</v>
      </c>
      <c r="L105" s="44"/>
      <c r="M105" s="211" t="s">
        <v>19</v>
      </c>
      <c r="N105" s="212" t="s">
        <v>41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132</v>
      </c>
      <c r="AT105" s="215" t="s">
        <v>128</v>
      </c>
      <c r="AU105" s="215" t="s">
        <v>78</v>
      </c>
      <c r="AY105" s="17" t="s">
        <v>126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78</v>
      </c>
      <c r="BK105" s="216">
        <f>ROUND(I105*H105,2)</f>
        <v>0</v>
      </c>
      <c r="BL105" s="17" t="s">
        <v>132</v>
      </c>
      <c r="BM105" s="215" t="s">
        <v>813</v>
      </c>
    </row>
    <row r="106" s="2" customFormat="1">
      <c r="A106" s="38"/>
      <c r="B106" s="39"/>
      <c r="C106" s="40"/>
      <c r="D106" s="217" t="s">
        <v>134</v>
      </c>
      <c r="E106" s="40"/>
      <c r="F106" s="218" t="s">
        <v>814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134</v>
      </c>
      <c r="AU106" s="17" t="s">
        <v>78</v>
      </c>
    </row>
    <row r="107" s="2" customFormat="1" ht="14.4" customHeight="1">
      <c r="A107" s="38"/>
      <c r="B107" s="39"/>
      <c r="C107" s="204" t="s">
        <v>203</v>
      </c>
      <c r="D107" s="204" t="s">
        <v>128</v>
      </c>
      <c r="E107" s="205" t="s">
        <v>815</v>
      </c>
      <c r="F107" s="206" t="s">
        <v>816</v>
      </c>
      <c r="G107" s="207" t="s">
        <v>781</v>
      </c>
      <c r="H107" s="208">
        <v>4</v>
      </c>
      <c r="I107" s="209"/>
      <c r="J107" s="210">
        <f>ROUND(I107*H107,2)</f>
        <v>0</v>
      </c>
      <c r="K107" s="206" t="s">
        <v>19</v>
      </c>
      <c r="L107" s="44"/>
      <c r="M107" s="211" t="s">
        <v>19</v>
      </c>
      <c r="N107" s="212" t="s">
        <v>41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363</v>
      </c>
      <c r="AT107" s="215" t="s">
        <v>128</v>
      </c>
      <c r="AU107" s="215" t="s">
        <v>78</v>
      </c>
      <c r="AY107" s="17" t="s">
        <v>126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78</v>
      </c>
      <c r="BK107" s="216">
        <f>ROUND(I107*H107,2)</f>
        <v>0</v>
      </c>
      <c r="BL107" s="17" t="s">
        <v>363</v>
      </c>
      <c r="BM107" s="215" t="s">
        <v>817</v>
      </c>
    </row>
    <row r="108" s="2" customFormat="1">
      <c r="A108" s="38"/>
      <c r="B108" s="39"/>
      <c r="C108" s="40"/>
      <c r="D108" s="217" t="s">
        <v>134</v>
      </c>
      <c r="E108" s="40"/>
      <c r="F108" s="218" t="s">
        <v>818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134</v>
      </c>
      <c r="AU108" s="17" t="s">
        <v>78</v>
      </c>
    </row>
    <row r="109" s="2" customFormat="1" ht="14.4" customHeight="1">
      <c r="A109" s="38"/>
      <c r="B109" s="39"/>
      <c r="C109" s="204" t="s">
        <v>211</v>
      </c>
      <c r="D109" s="204" t="s">
        <v>128</v>
      </c>
      <c r="E109" s="205" t="s">
        <v>819</v>
      </c>
      <c r="F109" s="206" t="s">
        <v>820</v>
      </c>
      <c r="G109" s="207" t="s">
        <v>781</v>
      </c>
      <c r="H109" s="208">
        <v>1</v>
      </c>
      <c r="I109" s="209"/>
      <c r="J109" s="210">
        <f>ROUND(I109*H109,2)</f>
        <v>0</v>
      </c>
      <c r="K109" s="206" t="s">
        <v>19</v>
      </c>
      <c r="L109" s="44"/>
      <c r="M109" s="211" t="s">
        <v>19</v>
      </c>
      <c r="N109" s="212" t="s">
        <v>41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363</v>
      </c>
      <c r="AT109" s="215" t="s">
        <v>128</v>
      </c>
      <c r="AU109" s="215" t="s">
        <v>78</v>
      </c>
      <c r="AY109" s="17" t="s">
        <v>126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78</v>
      </c>
      <c r="BK109" s="216">
        <f>ROUND(I109*H109,2)</f>
        <v>0</v>
      </c>
      <c r="BL109" s="17" t="s">
        <v>363</v>
      </c>
      <c r="BM109" s="215" t="s">
        <v>821</v>
      </c>
    </row>
    <row r="110" s="2" customFormat="1">
      <c r="A110" s="38"/>
      <c r="B110" s="39"/>
      <c r="C110" s="204" t="s">
        <v>219</v>
      </c>
      <c r="D110" s="204" t="s">
        <v>128</v>
      </c>
      <c r="E110" s="205" t="s">
        <v>822</v>
      </c>
      <c r="F110" s="206" t="s">
        <v>823</v>
      </c>
      <c r="G110" s="207" t="s">
        <v>781</v>
      </c>
      <c r="H110" s="208">
        <v>1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41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363</v>
      </c>
      <c r="AT110" s="215" t="s">
        <v>128</v>
      </c>
      <c r="AU110" s="215" t="s">
        <v>78</v>
      </c>
      <c r="AY110" s="17" t="s">
        <v>126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78</v>
      </c>
      <c r="BK110" s="216">
        <f>ROUND(I110*H110,2)</f>
        <v>0</v>
      </c>
      <c r="BL110" s="17" t="s">
        <v>363</v>
      </c>
      <c r="BM110" s="215" t="s">
        <v>824</v>
      </c>
    </row>
    <row r="111" s="2" customFormat="1">
      <c r="A111" s="38"/>
      <c r="B111" s="39"/>
      <c r="C111" s="40"/>
      <c r="D111" s="217" t="s">
        <v>134</v>
      </c>
      <c r="E111" s="40"/>
      <c r="F111" s="218" t="s">
        <v>825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134</v>
      </c>
      <c r="AU111" s="17" t="s">
        <v>78</v>
      </c>
    </row>
    <row r="112" s="2" customFormat="1" ht="14.4" customHeight="1">
      <c r="A112" s="38"/>
      <c r="B112" s="39"/>
      <c r="C112" s="204" t="s">
        <v>8</v>
      </c>
      <c r="D112" s="204" t="s">
        <v>128</v>
      </c>
      <c r="E112" s="205" t="s">
        <v>826</v>
      </c>
      <c r="F112" s="206" t="s">
        <v>827</v>
      </c>
      <c r="G112" s="207" t="s">
        <v>478</v>
      </c>
      <c r="H112" s="208">
        <v>8</v>
      </c>
      <c r="I112" s="209"/>
      <c r="J112" s="210">
        <f>ROUND(I112*H112,2)</f>
        <v>0</v>
      </c>
      <c r="K112" s="206" t="s">
        <v>19</v>
      </c>
      <c r="L112" s="44"/>
      <c r="M112" s="211" t="s">
        <v>19</v>
      </c>
      <c r="N112" s="212" t="s">
        <v>41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363</v>
      </c>
      <c r="AT112" s="215" t="s">
        <v>128</v>
      </c>
      <c r="AU112" s="215" t="s">
        <v>78</v>
      </c>
      <c r="AY112" s="17" t="s">
        <v>126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78</v>
      </c>
      <c r="BK112" s="216">
        <f>ROUND(I112*H112,2)</f>
        <v>0</v>
      </c>
      <c r="BL112" s="17" t="s">
        <v>363</v>
      </c>
      <c r="BM112" s="215" t="s">
        <v>828</v>
      </c>
    </row>
    <row r="113" s="2" customFormat="1">
      <c r="A113" s="38"/>
      <c r="B113" s="39"/>
      <c r="C113" s="40"/>
      <c r="D113" s="217" t="s">
        <v>134</v>
      </c>
      <c r="E113" s="40"/>
      <c r="F113" s="218" t="s">
        <v>829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134</v>
      </c>
      <c r="AU113" s="17" t="s">
        <v>78</v>
      </c>
    </row>
    <row r="114" s="12" customFormat="1" ht="22.8" customHeight="1">
      <c r="A114" s="12"/>
      <c r="B114" s="188"/>
      <c r="C114" s="189"/>
      <c r="D114" s="190" t="s">
        <v>69</v>
      </c>
      <c r="E114" s="202" t="s">
        <v>579</v>
      </c>
      <c r="F114" s="202" t="s">
        <v>580</v>
      </c>
      <c r="G114" s="189"/>
      <c r="H114" s="189"/>
      <c r="I114" s="192"/>
      <c r="J114" s="203">
        <f>BK114</f>
        <v>0</v>
      </c>
      <c r="K114" s="189"/>
      <c r="L114" s="194"/>
      <c r="M114" s="195"/>
      <c r="N114" s="196"/>
      <c r="O114" s="196"/>
      <c r="P114" s="197">
        <f>P115</f>
        <v>0</v>
      </c>
      <c r="Q114" s="196"/>
      <c r="R114" s="197">
        <f>R115</f>
        <v>0</v>
      </c>
      <c r="S114" s="196"/>
      <c r="T114" s="198">
        <f>T115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99" t="s">
        <v>160</v>
      </c>
      <c r="AT114" s="200" t="s">
        <v>69</v>
      </c>
      <c r="AU114" s="200" t="s">
        <v>78</v>
      </c>
      <c r="AY114" s="199" t="s">
        <v>126</v>
      </c>
      <c r="BK114" s="201">
        <f>BK115</f>
        <v>0</v>
      </c>
    </row>
    <row r="115" s="2" customFormat="1" ht="19.8" customHeight="1">
      <c r="A115" s="38"/>
      <c r="B115" s="39"/>
      <c r="C115" s="204" t="s">
        <v>228</v>
      </c>
      <c r="D115" s="204" t="s">
        <v>128</v>
      </c>
      <c r="E115" s="205" t="s">
        <v>830</v>
      </c>
      <c r="F115" s="206" t="s">
        <v>831</v>
      </c>
      <c r="G115" s="207" t="s">
        <v>781</v>
      </c>
      <c r="H115" s="208">
        <v>1</v>
      </c>
      <c r="I115" s="209"/>
      <c r="J115" s="210">
        <f>ROUND(I115*H115,2)</f>
        <v>0</v>
      </c>
      <c r="K115" s="206" t="s">
        <v>773</v>
      </c>
      <c r="L115" s="44"/>
      <c r="M115" s="211" t="s">
        <v>19</v>
      </c>
      <c r="N115" s="212" t="s">
        <v>41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363</v>
      </c>
      <c r="AT115" s="215" t="s">
        <v>128</v>
      </c>
      <c r="AU115" s="215" t="s">
        <v>80</v>
      </c>
      <c r="AY115" s="17" t="s">
        <v>126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78</v>
      </c>
      <c r="BK115" s="216">
        <f>ROUND(I115*H115,2)</f>
        <v>0</v>
      </c>
      <c r="BL115" s="17" t="s">
        <v>363</v>
      </c>
      <c r="BM115" s="215" t="s">
        <v>832</v>
      </c>
    </row>
    <row r="116" s="12" customFormat="1" ht="22.8" customHeight="1">
      <c r="A116" s="12"/>
      <c r="B116" s="188"/>
      <c r="C116" s="189"/>
      <c r="D116" s="190" t="s">
        <v>69</v>
      </c>
      <c r="E116" s="202" t="s">
        <v>833</v>
      </c>
      <c r="F116" s="202" t="s">
        <v>834</v>
      </c>
      <c r="G116" s="189"/>
      <c r="H116" s="189"/>
      <c r="I116" s="192"/>
      <c r="J116" s="203">
        <f>BK116</f>
        <v>0</v>
      </c>
      <c r="K116" s="189"/>
      <c r="L116" s="194"/>
      <c r="M116" s="195"/>
      <c r="N116" s="196"/>
      <c r="O116" s="196"/>
      <c r="P116" s="197">
        <f>SUM(P117:P118)</f>
        <v>0</v>
      </c>
      <c r="Q116" s="196"/>
      <c r="R116" s="197">
        <f>SUM(R117:R118)</f>
        <v>0</v>
      </c>
      <c r="S116" s="196"/>
      <c r="T116" s="198">
        <f>SUM(T117:T118)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199" t="s">
        <v>160</v>
      </c>
      <c r="AT116" s="200" t="s">
        <v>69</v>
      </c>
      <c r="AU116" s="200" t="s">
        <v>78</v>
      </c>
      <c r="AY116" s="199" t="s">
        <v>126</v>
      </c>
      <c r="BK116" s="201">
        <f>SUM(BK117:BK118)</f>
        <v>0</v>
      </c>
    </row>
    <row r="117" s="2" customFormat="1" ht="14.4" customHeight="1">
      <c r="A117" s="38"/>
      <c r="B117" s="39"/>
      <c r="C117" s="204" t="s">
        <v>233</v>
      </c>
      <c r="D117" s="204" t="s">
        <v>128</v>
      </c>
      <c r="E117" s="205" t="s">
        <v>835</v>
      </c>
      <c r="F117" s="206" t="s">
        <v>836</v>
      </c>
      <c r="G117" s="207" t="s">
        <v>781</v>
      </c>
      <c r="H117" s="208">
        <v>1</v>
      </c>
      <c r="I117" s="209"/>
      <c r="J117" s="210">
        <f>ROUND(I117*H117,2)</f>
        <v>0</v>
      </c>
      <c r="K117" s="206" t="s">
        <v>773</v>
      </c>
      <c r="L117" s="44"/>
      <c r="M117" s="211" t="s">
        <v>19</v>
      </c>
      <c r="N117" s="212" t="s">
        <v>41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363</v>
      </c>
      <c r="AT117" s="215" t="s">
        <v>128</v>
      </c>
      <c r="AU117" s="215" t="s">
        <v>80</v>
      </c>
      <c r="AY117" s="17" t="s">
        <v>126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78</v>
      </c>
      <c r="BK117" s="216">
        <f>ROUND(I117*H117,2)</f>
        <v>0</v>
      </c>
      <c r="BL117" s="17" t="s">
        <v>363</v>
      </c>
      <c r="BM117" s="215" t="s">
        <v>837</v>
      </c>
    </row>
    <row r="118" s="2" customFormat="1">
      <c r="A118" s="38"/>
      <c r="B118" s="39"/>
      <c r="C118" s="40"/>
      <c r="D118" s="217" t="s">
        <v>134</v>
      </c>
      <c r="E118" s="40"/>
      <c r="F118" s="218" t="s">
        <v>838</v>
      </c>
      <c r="G118" s="40"/>
      <c r="H118" s="40"/>
      <c r="I118" s="219"/>
      <c r="J118" s="40"/>
      <c r="K118" s="40"/>
      <c r="L118" s="44"/>
      <c r="M118" s="259"/>
      <c r="N118" s="260"/>
      <c r="O118" s="256"/>
      <c r="P118" s="256"/>
      <c r="Q118" s="256"/>
      <c r="R118" s="256"/>
      <c r="S118" s="256"/>
      <c r="T118" s="261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134</v>
      </c>
      <c r="AU118" s="17" t="s">
        <v>80</v>
      </c>
    </row>
    <row r="119" s="2" customFormat="1" ht="6.96" customHeight="1">
      <c r="A119" s="38"/>
      <c r="B119" s="59"/>
      <c r="C119" s="60"/>
      <c r="D119" s="60"/>
      <c r="E119" s="60"/>
      <c r="F119" s="60"/>
      <c r="G119" s="60"/>
      <c r="H119" s="60"/>
      <c r="I119" s="60"/>
      <c r="J119" s="60"/>
      <c r="K119" s="60"/>
      <c r="L119" s="44"/>
      <c r="M119" s="38"/>
      <c r="O119" s="38"/>
      <c r="P119" s="38"/>
      <c r="Q119" s="38"/>
      <c r="R119" s="38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</sheetData>
  <sheetProtection sheet="1" autoFilter="0" formatColumns="0" formatRows="0" objects="1" scenarios="1" spinCount="100000" saltValue="YWnMJ1vy/Tg1T9yelbwYBZb9bGpMM/mi5hSlDYI8rKMN0LbjjOlEKvyLUnKnJXyVzElRne0hGRtmYveEQnZgUA==" hashValue="pm4ckc4200MgJU6FVdzkuegEwQxObIZDtCDbJPBBlx6O3BMZCV+adrd6qE1PkUkQNiuWRCw7d2zYI/ARppMzRA==" algorithmName="SHA-512" password="CC35"/>
  <autoFilter ref="C84:K118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28125" style="265" customWidth="1"/>
    <col min="2" max="2" width="1.710938" style="265" customWidth="1"/>
    <col min="3" max="4" width="5.003906" style="265" customWidth="1"/>
    <col min="5" max="5" width="11.71094" style="265" customWidth="1"/>
    <col min="6" max="6" width="9.140625" style="265" customWidth="1"/>
    <col min="7" max="7" width="5.003906" style="265" customWidth="1"/>
    <col min="8" max="8" width="77.85156" style="265" customWidth="1"/>
    <col min="9" max="10" width="20.00391" style="265" customWidth="1"/>
    <col min="11" max="11" width="1.710938" style="265" customWidth="1"/>
  </cols>
  <sheetData>
    <row r="1" s="1" customFormat="1" ht="37.5" customHeight="1"/>
    <row r="2" s="1" customFormat="1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="15" customFormat="1" ht="45" customHeight="1">
      <c r="B3" s="269"/>
      <c r="C3" s="270" t="s">
        <v>839</v>
      </c>
      <c r="D3" s="270"/>
      <c r="E3" s="270"/>
      <c r="F3" s="270"/>
      <c r="G3" s="270"/>
      <c r="H3" s="270"/>
      <c r="I3" s="270"/>
      <c r="J3" s="270"/>
      <c r="K3" s="271"/>
    </row>
    <row r="4" s="1" customFormat="1" ht="25.5" customHeight="1">
      <c r="B4" s="272"/>
      <c r="C4" s="273" t="s">
        <v>840</v>
      </c>
      <c r="D4" s="273"/>
      <c r="E4" s="273"/>
      <c r="F4" s="273"/>
      <c r="G4" s="273"/>
      <c r="H4" s="273"/>
      <c r="I4" s="273"/>
      <c r="J4" s="273"/>
      <c r="K4" s="274"/>
    </row>
    <row r="5" s="1" customFormat="1" ht="5.25" customHeight="1">
      <c r="B5" s="272"/>
      <c r="C5" s="275"/>
      <c r="D5" s="275"/>
      <c r="E5" s="275"/>
      <c r="F5" s="275"/>
      <c r="G5" s="275"/>
      <c r="H5" s="275"/>
      <c r="I5" s="275"/>
      <c r="J5" s="275"/>
      <c r="K5" s="274"/>
    </row>
    <row r="6" s="1" customFormat="1" ht="15" customHeight="1">
      <c r="B6" s="272"/>
      <c r="C6" s="276" t="s">
        <v>841</v>
      </c>
      <c r="D6" s="276"/>
      <c r="E6" s="276"/>
      <c r="F6" s="276"/>
      <c r="G6" s="276"/>
      <c r="H6" s="276"/>
      <c r="I6" s="276"/>
      <c r="J6" s="276"/>
      <c r="K6" s="274"/>
    </row>
    <row r="7" s="1" customFormat="1" ht="15" customHeight="1">
      <c r="B7" s="277"/>
      <c r="C7" s="276" t="s">
        <v>842</v>
      </c>
      <c r="D7" s="276"/>
      <c r="E7" s="276"/>
      <c r="F7" s="276"/>
      <c r="G7" s="276"/>
      <c r="H7" s="276"/>
      <c r="I7" s="276"/>
      <c r="J7" s="276"/>
      <c r="K7" s="274"/>
    </row>
    <row r="8" s="1" customFormat="1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s="1" customFormat="1" ht="15" customHeight="1">
      <c r="B9" s="277"/>
      <c r="C9" s="276" t="s">
        <v>843</v>
      </c>
      <c r="D9" s="276"/>
      <c r="E9" s="276"/>
      <c r="F9" s="276"/>
      <c r="G9" s="276"/>
      <c r="H9" s="276"/>
      <c r="I9" s="276"/>
      <c r="J9" s="276"/>
      <c r="K9" s="274"/>
    </row>
    <row r="10" s="1" customFormat="1" ht="15" customHeight="1">
      <c r="B10" s="277"/>
      <c r="C10" s="276"/>
      <c r="D10" s="276" t="s">
        <v>844</v>
      </c>
      <c r="E10" s="276"/>
      <c r="F10" s="276"/>
      <c r="G10" s="276"/>
      <c r="H10" s="276"/>
      <c r="I10" s="276"/>
      <c r="J10" s="276"/>
      <c r="K10" s="274"/>
    </row>
    <row r="11" s="1" customFormat="1" ht="15" customHeight="1">
      <c r="B11" s="277"/>
      <c r="C11" s="278"/>
      <c r="D11" s="276" t="s">
        <v>845</v>
      </c>
      <c r="E11" s="276"/>
      <c r="F11" s="276"/>
      <c r="G11" s="276"/>
      <c r="H11" s="276"/>
      <c r="I11" s="276"/>
      <c r="J11" s="276"/>
      <c r="K11" s="274"/>
    </row>
    <row r="12" s="1" customFormat="1" ht="15" customHeight="1">
      <c r="B12" s="277"/>
      <c r="C12" s="278"/>
      <c r="D12" s="276"/>
      <c r="E12" s="276"/>
      <c r="F12" s="276"/>
      <c r="G12" s="276"/>
      <c r="H12" s="276"/>
      <c r="I12" s="276"/>
      <c r="J12" s="276"/>
      <c r="K12" s="274"/>
    </row>
    <row r="13" s="1" customFormat="1" ht="15" customHeight="1">
      <c r="B13" s="277"/>
      <c r="C13" s="278"/>
      <c r="D13" s="279" t="s">
        <v>846</v>
      </c>
      <c r="E13" s="276"/>
      <c r="F13" s="276"/>
      <c r="G13" s="276"/>
      <c r="H13" s="276"/>
      <c r="I13" s="276"/>
      <c r="J13" s="276"/>
      <c r="K13" s="274"/>
    </row>
    <row r="14" s="1" customFormat="1" ht="12.75" customHeight="1">
      <c r="B14" s="277"/>
      <c r="C14" s="278"/>
      <c r="D14" s="278"/>
      <c r="E14" s="278"/>
      <c r="F14" s="278"/>
      <c r="G14" s="278"/>
      <c r="H14" s="278"/>
      <c r="I14" s="278"/>
      <c r="J14" s="278"/>
      <c r="K14" s="274"/>
    </row>
    <row r="15" s="1" customFormat="1" ht="15" customHeight="1">
      <c r="B15" s="277"/>
      <c r="C15" s="278"/>
      <c r="D15" s="276" t="s">
        <v>847</v>
      </c>
      <c r="E15" s="276"/>
      <c r="F15" s="276"/>
      <c r="G15" s="276"/>
      <c r="H15" s="276"/>
      <c r="I15" s="276"/>
      <c r="J15" s="276"/>
      <c r="K15" s="274"/>
    </row>
    <row r="16" s="1" customFormat="1" ht="15" customHeight="1">
      <c r="B16" s="277"/>
      <c r="C16" s="278"/>
      <c r="D16" s="276" t="s">
        <v>848</v>
      </c>
      <c r="E16" s="276"/>
      <c r="F16" s="276"/>
      <c r="G16" s="276"/>
      <c r="H16" s="276"/>
      <c r="I16" s="276"/>
      <c r="J16" s="276"/>
      <c r="K16" s="274"/>
    </row>
    <row r="17" s="1" customFormat="1" ht="15" customHeight="1">
      <c r="B17" s="277"/>
      <c r="C17" s="278"/>
      <c r="D17" s="276" t="s">
        <v>849</v>
      </c>
      <c r="E17" s="276"/>
      <c r="F17" s="276"/>
      <c r="G17" s="276"/>
      <c r="H17" s="276"/>
      <c r="I17" s="276"/>
      <c r="J17" s="276"/>
      <c r="K17" s="274"/>
    </row>
    <row r="18" s="1" customFormat="1" ht="15" customHeight="1">
      <c r="B18" s="277"/>
      <c r="C18" s="278"/>
      <c r="D18" s="278"/>
      <c r="E18" s="280" t="s">
        <v>77</v>
      </c>
      <c r="F18" s="276" t="s">
        <v>850</v>
      </c>
      <c r="G18" s="276"/>
      <c r="H18" s="276"/>
      <c r="I18" s="276"/>
      <c r="J18" s="276"/>
      <c r="K18" s="274"/>
    </row>
    <row r="19" s="1" customFormat="1" ht="15" customHeight="1">
      <c r="B19" s="277"/>
      <c r="C19" s="278"/>
      <c r="D19" s="278"/>
      <c r="E19" s="280" t="s">
        <v>851</v>
      </c>
      <c r="F19" s="276" t="s">
        <v>852</v>
      </c>
      <c r="G19" s="276"/>
      <c r="H19" s="276"/>
      <c r="I19" s="276"/>
      <c r="J19" s="276"/>
      <c r="K19" s="274"/>
    </row>
    <row r="20" s="1" customFormat="1" ht="15" customHeight="1">
      <c r="B20" s="277"/>
      <c r="C20" s="278"/>
      <c r="D20" s="278"/>
      <c r="E20" s="280" t="s">
        <v>853</v>
      </c>
      <c r="F20" s="276" t="s">
        <v>854</v>
      </c>
      <c r="G20" s="276"/>
      <c r="H20" s="276"/>
      <c r="I20" s="276"/>
      <c r="J20" s="276"/>
      <c r="K20" s="274"/>
    </row>
    <row r="21" s="1" customFormat="1" ht="15" customHeight="1">
      <c r="B21" s="277"/>
      <c r="C21" s="278"/>
      <c r="D21" s="278"/>
      <c r="E21" s="280" t="s">
        <v>855</v>
      </c>
      <c r="F21" s="276" t="s">
        <v>856</v>
      </c>
      <c r="G21" s="276"/>
      <c r="H21" s="276"/>
      <c r="I21" s="276"/>
      <c r="J21" s="276"/>
      <c r="K21" s="274"/>
    </row>
    <row r="22" s="1" customFormat="1" ht="15" customHeight="1">
      <c r="B22" s="277"/>
      <c r="C22" s="278"/>
      <c r="D22" s="278"/>
      <c r="E22" s="280" t="s">
        <v>777</v>
      </c>
      <c r="F22" s="276" t="s">
        <v>778</v>
      </c>
      <c r="G22" s="276"/>
      <c r="H22" s="276"/>
      <c r="I22" s="276"/>
      <c r="J22" s="276"/>
      <c r="K22" s="274"/>
    </row>
    <row r="23" s="1" customFormat="1" ht="15" customHeight="1">
      <c r="B23" s="277"/>
      <c r="C23" s="278"/>
      <c r="D23" s="278"/>
      <c r="E23" s="280" t="s">
        <v>857</v>
      </c>
      <c r="F23" s="276" t="s">
        <v>858</v>
      </c>
      <c r="G23" s="276"/>
      <c r="H23" s="276"/>
      <c r="I23" s="276"/>
      <c r="J23" s="276"/>
      <c r="K23" s="274"/>
    </row>
    <row r="24" s="1" customFormat="1" ht="12.75" customHeight="1">
      <c r="B24" s="277"/>
      <c r="C24" s="278"/>
      <c r="D24" s="278"/>
      <c r="E24" s="278"/>
      <c r="F24" s="278"/>
      <c r="G24" s="278"/>
      <c r="H24" s="278"/>
      <c r="I24" s="278"/>
      <c r="J24" s="278"/>
      <c r="K24" s="274"/>
    </row>
    <row r="25" s="1" customFormat="1" ht="15" customHeight="1">
      <c r="B25" s="277"/>
      <c r="C25" s="276" t="s">
        <v>859</v>
      </c>
      <c r="D25" s="276"/>
      <c r="E25" s="276"/>
      <c r="F25" s="276"/>
      <c r="G25" s="276"/>
      <c r="H25" s="276"/>
      <c r="I25" s="276"/>
      <c r="J25" s="276"/>
      <c r="K25" s="274"/>
    </row>
    <row r="26" s="1" customFormat="1" ht="15" customHeight="1">
      <c r="B26" s="277"/>
      <c r="C26" s="276" t="s">
        <v>860</v>
      </c>
      <c r="D26" s="276"/>
      <c r="E26" s="276"/>
      <c r="F26" s="276"/>
      <c r="G26" s="276"/>
      <c r="H26" s="276"/>
      <c r="I26" s="276"/>
      <c r="J26" s="276"/>
      <c r="K26" s="274"/>
    </row>
    <row r="27" s="1" customFormat="1" ht="15" customHeight="1">
      <c r="B27" s="277"/>
      <c r="C27" s="276"/>
      <c r="D27" s="276" t="s">
        <v>861</v>
      </c>
      <c r="E27" s="276"/>
      <c r="F27" s="276"/>
      <c r="G27" s="276"/>
      <c r="H27" s="276"/>
      <c r="I27" s="276"/>
      <c r="J27" s="276"/>
      <c r="K27" s="274"/>
    </row>
    <row r="28" s="1" customFormat="1" ht="15" customHeight="1">
      <c r="B28" s="277"/>
      <c r="C28" s="278"/>
      <c r="D28" s="276" t="s">
        <v>862</v>
      </c>
      <c r="E28" s="276"/>
      <c r="F28" s="276"/>
      <c r="G28" s="276"/>
      <c r="H28" s="276"/>
      <c r="I28" s="276"/>
      <c r="J28" s="276"/>
      <c r="K28" s="274"/>
    </row>
    <row r="29" s="1" customFormat="1" ht="12.75" customHeight="1">
      <c r="B29" s="277"/>
      <c r="C29" s="278"/>
      <c r="D29" s="278"/>
      <c r="E29" s="278"/>
      <c r="F29" s="278"/>
      <c r="G29" s="278"/>
      <c r="H29" s="278"/>
      <c r="I29" s="278"/>
      <c r="J29" s="278"/>
      <c r="K29" s="274"/>
    </row>
    <row r="30" s="1" customFormat="1" ht="15" customHeight="1">
      <c r="B30" s="277"/>
      <c r="C30" s="278"/>
      <c r="D30" s="276" t="s">
        <v>863</v>
      </c>
      <c r="E30" s="276"/>
      <c r="F30" s="276"/>
      <c r="G30" s="276"/>
      <c r="H30" s="276"/>
      <c r="I30" s="276"/>
      <c r="J30" s="276"/>
      <c r="K30" s="274"/>
    </row>
    <row r="31" s="1" customFormat="1" ht="15" customHeight="1">
      <c r="B31" s="277"/>
      <c r="C31" s="278"/>
      <c r="D31" s="276" t="s">
        <v>864</v>
      </c>
      <c r="E31" s="276"/>
      <c r="F31" s="276"/>
      <c r="G31" s="276"/>
      <c r="H31" s="276"/>
      <c r="I31" s="276"/>
      <c r="J31" s="276"/>
      <c r="K31" s="274"/>
    </row>
    <row r="32" s="1" customFormat="1" ht="12.75" customHeight="1">
      <c r="B32" s="277"/>
      <c r="C32" s="278"/>
      <c r="D32" s="278"/>
      <c r="E32" s="278"/>
      <c r="F32" s="278"/>
      <c r="G32" s="278"/>
      <c r="H32" s="278"/>
      <c r="I32" s="278"/>
      <c r="J32" s="278"/>
      <c r="K32" s="274"/>
    </row>
    <row r="33" s="1" customFormat="1" ht="15" customHeight="1">
      <c r="B33" s="277"/>
      <c r="C33" s="278"/>
      <c r="D33" s="276" t="s">
        <v>865</v>
      </c>
      <c r="E33" s="276"/>
      <c r="F33" s="276"/>
      <c r="G33" s="276"/>
      <c r="H33" s="276"/>
      <c r="I33" s="276"/>
      <c r="J33" s="276"/>
      <c r="K33" s="274"/>
    </row>
    <row r="34" s="1" customFormat="1" ht="15" customHeight="1">
      <c r="B34" s="277"/>
      <c r="C34" s="278"/>
      <c r="D34" s="276" t="s">
        <v>866</v>
      </c>
      <c r="E34" s="276"/>
      <c r="F34" s="276"/>
      <c r="G34" s="276"/>
      <c r="H34" s="276"/>
      <c r="I34" s="276"/>
      <c r="J34" s="276"/>
      <c r="K34" s="274"/>
    </row>
    <row r="35" s="1" customFormat="1" ht="15" customHeight="1">
      <c r="B35" s="277"/>
      <c r="C35" s="278"/>
      <c r="D35" s="276" t="s">
        <v>867</v>
      </c>
      <c r="E35" s="276"/>
      <c r="F35" s="276"/>
      <c r="G35" s="276"/>
      <c r="H35" s="276"/>
      <c r="I35" s="276"/>
      <c r="J35" s="276"/>
      <c r="K35" s="274"/>
    </row>
    <row r="36" s="1" customFormat="1" ht="15" customHeight="1">
      <c r="B36" s="277"/>
      <c r="C36" s="278"/>
      <c r="D36" s="276"/>
      <c r="E36" s="279" t="s">
        <v>112</v>
      </c>
      <c r="F36" s="276"/>
      <c r="G36" s="276" t="s">
        <v>868</v>
      </c>
      <c r="H36" s="276"/>
      <c r="I36" s="276"/>
      <c r="J36" s="276"/>
      <c r="K36" s="274"/>
    </row>
    <row r="37" s="1" customFormat="1" ht="30.75" customHeight="1">
      <c r="B37" s="277"/>
      <c r="C37" s="278"/>
      <c r="D37" s="276"/>
      <c r="E37" s="279" t="s">
        <v>869</v>
      </c>
      <c r="F37" s="276"/>
      <c r="G37" s="276" t="s">
        <v>870</v>
      </c>
      <c r="H37" s="276"/>
      <c r="I37" s="276"/>
      <c r="J37" s="276"/>
      <c r="K37" s="274"/>
    </row>
    <row r="38" s="1" customFormat="1" ht="15" customHeight="1">
      <c r="B38" s="277"/>
      <c r="C38" s="278"/>
      <c r="D38" s="276"/>
      <c r="E38" s="279" t="s">
        <v>51</v>
      </c>
      <c r="F38" s="276"/>
      <c r="G38" s="276" t="s">
        <v>871</v>
      </c>
      <c r="H38" s="276"/>
      <c r="I38" s="276"/>
      <c r="J38" s="276"/>
      <c r="K38" s="274"/>
    </row>
    <row r="39" s="1" customFormat="1" ht="15" customHeight="1">
      <c r="B39" s="277"/>
      <c r="C39" s="278"/>
      <c r="D39" s="276"/>
      <c r="E39" s="279" t="s">
        <v>52</v>
      </c>
      <c r="F39" s="276"/>
      <c r="G39" s="276" t="s">
        <v>872</v>
      </c>
      <c r="H39" s="276"/>
      <c r="I39" s="276"/>
      <c r="J39" s="276"/>
      <c r="K39" s="274"/>
    </row>
    <row r="40" s="1" customFormat="1" ht="15" customHeight="1">
      <c r="B40" s="277"/>
      <c r="C40" s="278"/>
      <c r="D40" s="276"/>
      <c r="E40" s="279" t="s">
        <v>113</v>
      </c>
      <c r="F40" s="276"/>
      <c r="G40" s="276" t="s">
        <v>873</v>
      </c>
      <c r="H40" s="276"/>
      <c r="I40" s="276"/>
      <c r="J40" s="276"/>
      <c r="K40" s="274"/>
    </row>
    <row r="41" s="1" customFormat="1" ht="15" customHeight="1">
      <c r="B41" s="277"/>
      <c r="C41" s="278"/>
      <c r="D41" s="276"/>
      <c r="E41" s="279" t="s">
        <v>114</v>
      </c>
      <c r="F41" s="276"/>
      <c r="G41" s="276" t="s">
        <v>874</v>
      </c>
      <c r="H41" s="276"/>
      <c r="I41" s="276"/>
      <c r="J41" s="276"/>
      <c r="K41" s="274"/>
    </row>
    <row r="42" s="1" customFormat="1" ht="15" customHeight="1">
      <c r="B42" s="277"/>
      <c r="C42" s="278"/>
      <c r="D42" s="276"/>
      <c r="E42" s="279" t="s">
        <v>875</v>
      </c>
      <c r="F42" s="276"/>
      <c r="G42" s="276" t="s">
        <v>876</v>
      </c>
      <c r="H42" s="276"/>
      <c r="I42" s="276"/>
      <c r="J42" s="276"/>
      <c r="K42" s="274"/>
    </row>
    <row r="43" s="1" customFormat="1" ht="15" customHeight="1">
      <c r="B43" s="277"/>
      <c r="C43" s="278"/>
      <c r="D43" s="276"/>
      <c r="E43" s="279"/>
      <c r="F43" s="276"/>
      <c r="G43" s="276" t="s">
        <v>877</v>
      </c>
      <c r="H43" s="276"/>
      <c r="I43" s="276"/>
      <c r="J43" s="276"/>
      <c r="K43" s="274"/>
    </row>
    <row r="44" s="1" customFormat="1" ht="15" customHeight="1">
      <c r="B44" s="277"/>
      <c r="C44" s="278"/>
      <c r="D44" s="276"/>
      <c r="E44" s="279" t="s">
        <v>878</v>
      </c>
      <c r="F44" s="276"/>
      <c r="G44" s="276" t="s">
        <v>879</v>
      </c>
      <c r="H44" s="276"/>
      <c r="I44" s="276"/>
      <c r="J44" s="276"/>
      <c r="K44" s="274"/>
    </row>
    <row r="45" s="1" customFormat="1" ht="15" customHeight="1">
      <c r="B45" s="277"/>
      <c r="C45" s="278"/>
      <c r="D45" s="276"/>
      <c r="E45" s="279" t="s">
        <v>116</v>
      </c>
      <c r="F45" s="276"/>
      <c r="G45" s="276" t="s">
        <v>880</v>
      </c>
      <c r="H45" s="276"/>
      <c r="I45" s="276"/>
      <c r="J45" s="276"/>
      <c r="K45" s="274"/>
    </row>
    <row r="46" s="1" customFormat="1" ht="12.75" customHeight="1">
      <c r="B46" s="277"/>
      <c r="C46" s="278"/>
      <c r="D46" s="276"/>
      <c r="E46" s="276"/>
      <c r="F46" s="276"/>
      <c r="G46" s="276"/>
      <c r="H46" s="276"/>
      <c r="I46" s="276"/>
      <c r="J46" s="276"/>
      <c r="K46" s="274"/>
    </row>
    <row r="47" s="1" customFormat="1" ht="15" customHeight="1">
      <c r="B47" s="277"/>
      <c r="C47" s="278"/>
      <c r="D47" s="276" t="s">
        <v>881</v>
      </c>
      <c r="E47" s="276"/>
      <c r="F47" s="276"/>
      <c r="G47" s="276"/>
      <c r="H47" s="276"/>
      <c r="I47" s="276"/>
      <c r="J47" s="276"/>
      <c r="K47" s="274"/>
    </row>
    <row r="48" s="1" customFormat="1" ht="15" customHeight="1">
      <c r="B48" s="277"/>
      <c r="C48" s="278"/>
      <c r="D48" s="278"/>
      <c r="E48" s="276" t="s">
        <v>882</v>
      </c>
      <c r="F48" s="276"/>
      <c r="G48" s="276"/>
      <c r="H48" s="276"/>
      <c r="I48" s="276"/>
      <c r="J48" s="276"/>
      <c r="K48" s="274"/>
    </row>
    <row r="49" s="1" customFormat="1" ht="15" customHeight="1">
      <c r="B49" s="277"/>
      <c r="C49" s="278"/>
      <c r="D49" s="278"/>
      <c r="E49" s="276" t="s">
        <v>883</v>
      </c>
      <c r="F49" s="276"/>
      <c r="G49" s="276"/>
      <c r="H49" s="276"/>
      <c r="I49" s="276"/>
      <c r="J49" s="276"/>
      <c r="K49" s="274"/>
    </row>
    <row r="50" s="1" customFormat="1" ht="15" customHeight="1">
      <c r="B50" s="277"/>
      <c r="C50" s="278"/>
      <c r="D50" s="278"/>
      <c r="E50" s="276" t="s">
        <v>884</v>
      </c>
      <c r="F50" s="276"/>
      <c r="G50" s="276"/>
      <c r="H50" s="276"/>
      <c r="I50" s="276"/>
      <c r="J50" s="276"/>
      <c r="K50" s="274"/>
    </row>
    <row r="51" s="1" customFormat="1" ht="15" customHeight="1">
      <c r="B51" s="277"/>
      <c r="C51" s="278"/>
      <c r="D51" s="276" t="s">
        <v>885</v>
      </c>
      <c r="E51" s="276"/>
      <c r="F51" s="276"/>
      <c r="G51" s="276"/>
      <c r="H51" s="276"/>
      <c r="I51" s="276"/>
      <c r="J51" s="276"/>
      <c r="K51" s="274"/>
    </row>
    <row r="52" s="1" customFormat="1" ht="25.5" customHeight="1">
      <c r="B52" s="272"/>
      <c r="C52" s="273" t="s">
        <v>886</v>
      </c>
      <c r="D52" s="273"/>
      <c r="E52" s="273"/>
      <c r="F52" s="273"/>
      <c r="G52" s="273"/>
      <c r="H52" s="273"/>
      <c r="I52" s="273"/>
      <c r="J52" s="273"/>
      <c r="K52" s="274"/>
    </row>
    <row r="53" s="1" customFormat="1" ht="5.25" customHeight="1">
      <c r="B53" s="272"/>
      <c r="C53" s="275"/>
      <c r="D53" s="275"/>
      <c r="E53" s="275"/>
      <c r="F53" s="275"/>
      <c r="G53" s="275"/>
      <c r="H53" s="275"/>
      <c r="I53" s="275"/>
      <c r="J53" s="275"/>
      <c r="K53" s="274"/>
    </row>
    <row r="54" s="1" customFormat="1" ht="15" customHeight="1">
      <c r="B54" s="272"/>
      <c r="C54" s="276" t="s">
        <v>887</v>
      </c>
      <c r="D54" s="276"/>
      <c r="E54" s="276"/>
      <c r="F54" s="276"/>
      <c r="G54" s="276"/>
      <c r="H54" s="276"/>
      <c r="I54" s="276"/>
      <c r="J54" s="276"/>
      <c r="K54" s="274"/>
    </row>
    <row r="55" s="1" customFormat="1" ht="15" customHeight="1">
      <c r="B55" s="272"/>
      <c r="C55" s="276" t="s">
        <v>888</v>
      </c>
      <c r="D55" s="276"/>
      <c r="E55" s="276"/>
      <c r="F55" s="276"/>
      <c r="G55" s="276"/>
      <c r="H55" s="276"/>
      <c r="I55" s="276"/>
      <c r="J55" s="276"/>
      <c r="K55" s="274"/>
    </row>
    <row r="56" s="1" customFormat="1" ht="12.75" customHeight="1">
      <c r="B56" s="272"/>
      <c r="C56" s="276"/>
      <c r="D56" s="276"/>
      <c r="E56" s="276"/>
      <c r="F56" s="276"/>
      <c r="G56" s="276"/>
      <c r="H56" s="276"/>
      <c r="I56" s="276"/>
      <c r="J56" s="276"/>
      <c r="K56" s="274"/>
    </row>
    <row r="57" s="1" customFormat="1" ht="15" customHeight="1">
      <c r="B57" s="272"/>
      <c r="C57" s="276" t="s">
        <v>889</v>
      </c>
      <c r="D57" s="276"/>
      <c r="E57" s="276"/>
      <c r="F57" s="276"/>
      <c r="G57" s="276"/>
      <c r="H57" s="276"/>
      <c r="I57" s="276"/>
      <c r="J57" s="276"/>
      <c r="K57" s="274"/>
    </row>
    <row r="58" s="1" customFormat="1" ht="15" customHeight="1">
      <c r="B58" s="272"/>
      <c r="C58" s="278"/>
      <c r="D58" s="276" t="s">
        <v>890</v>
      </c>
      <c r="E58" s="276"/>
      <c r="F58" s="276"/>
      <c r="G58" s="276"/>
      <c r="H58" s="276"/>
      <c r="I58" s="276"/>
      <c r="J58" s="276"/>
      <c r="K58" s="274"/>
    </row>
    <row r="59" s="1" customFormat="1" ht="15" customHeight="1">
      <c r="B59" s="272"/>
      <c r="C59" s="278"/>
      <c r="D59" s="276" t="s">
        <v>891</v>
      </c>
      <c r="E59" s="276"/>
      <c r="F59" s="276"/>
      <c r="G59" s="276"/>
      <c r="H59" s="276"/>
      <c r="I59" s="276"/>
      <c r="J59" s="276"/>
      <c r="K59" s="274"/>
    </row>
    <row r="60" s="1" customFormat="1" ht="15" customHeight="1">
      <c r="B60" s="272"/>
      <c r="C60" s="278"/>
      <c r="D60" s="276" t="s">
        <v>892</v>
      </c>
      <c r="E60" s="276"/>
      <c r="F60" s="276"/>
      <c r="G60" s="276"/>
      <c r="H60" s="276"/>
      <c r="I60" s="276"/>
      <c r="J60" s="276"/>
      <c r="K60" s="274"/>
    </row>
    <row r="61" s="1" customFormat="1" ht="15" customHeight="1">
      <c r="B61" s="272"/>
      <c r="C61" s="278"/>
      <c r="D61" s="276" t="s">
        <v>893</v>
      </c>
      <c r="E61" s="276"/>
      <c r="F61" s="276"/>
      <c r="G61" s="276"/>
      <c r="H61" s="276"/>
      <c r="I61" s="276"/>
      <c r="J61" s="276"/>
      <c r="K61" s="274"/>
    </row>
    <row r="62" s="1" customFormat="1" ht="15" customHeight="1">
      <c r="B62" s="272"/>
      <c r="C62" s="278"/>
      <c r="D62" s="281" t="s">
        <v>894</v>
      </c>
      <c r="E62" s="281"/>
      <c r="F62" s="281"/>
      <c r="G62" s="281"/>
      <c r="H62" s="281"/>
      <c r="I62" s="281"/>
      <c r="J62" s="281"/>
      <c r="K62" s="274"/>
    </row>
    <row r="63" s="1" customFormat="1" ht="15" customHeight="1">
      <c r="B63" s="272"/>
      <c r="C63" s="278"/>
      <c r="D63" s="276" t="s">
        <v>895</v>
      </c>
      <c r="E63" s="276"/>
      <c r="F63" s="276"/>
      <c r="G63" s="276"/>
      <c r="H63" s="276"/>
      <c r="I63" s="276"/>
      <c r="J63" s="276"/>
      <c r="K63" s="274"/>
    </row>
    <row r="64" s="1" customFormat="1" ht="12.75" customHeight="1">
      <c r="B64" s="272"/>
      <c r="C64" s="278"/>
      <c r="D64" s="278"/>
      <c r="E64" s="282"/>
      <c r="F64" s="278"/>
      <c r="G64" s="278"/>
      <c r="H64" s="278"/>
      <c r="I64" s="278"/>
      <c r="J64" s="278"/>
      <c r="K64" s="274"/>
    </row>
    <row r="65" s="1" customFormat="1" ht="15" customHeight="1">
      <c r="B65" s="272"/>
      <c r="C65" s="278"/>
      <c r="D65" s="276" t="s">
        <v>896</v>
      </c>
      <c r="E65" s="276"/>
      <c r="F65" s="276"/>
      <c r="G65" s="276"/>
      <c r="H65" s="276"/>
      <c r="I65" s="276"/>
      <c r="J65" s="276"/>
      <c r="K65" s="274"/>
    </row>
    <row r="66" s="1" customFormat="1" ht="15" customHeight="1">
      <c r="B66" s="272"/>
      <c r="C66" s="278"/>
      <c r="D66" s="281" t="s">
        <v>897</v>
      </c>
      <c r="E66" s="281"/>
      <c r="F66" s="281"/>
      <c r="G66" s="281"/>
      <c r="H66" s="281"/>
      <c r="I66" s="281"/>
      <c r="J66" s="281"/>
      <c r="K66" s="274"/>
    </row>
    <row r="67" s="1" customFormat="1" ht="15" customHeight="1">
      <c r="B67" s="272"/>
      <c r="C67" s="278"/>
      <c r="D67" s="276" t="s">
        <v>898</v>
      </c>
      <c r="E67" s="276"/>
      <c r="F67" s="276"/>
      <c r="G67" s="276"/>
      <c r="H67" s="276"/>
      <c r="I67" s="276"/>
      <c r="J67" s="276"/>
      <c r="K67" s="274"/>
    </row>
    <row r="68" s="1" customFormat="1" ht="15" customHeight="1">
      <c r="B68" s="272"/>
      <c r="C68" s="278"/>
      <c r="D68" s="276" t="s">
        <v>899</v>
      </c>
      <c r="E68" s="276"/>
      <c r="F68" s="276"/>
      <c r="G68" s="276"/>
      <c r="H68" s="276"/>
      <c r="I68" s="276"/>
      <c r="J68" s="276"/>
      <c r="K68" s="274"/>
    </row>
    <row r="69" s="1" customFormat="1" ht="15" customHeight="1">
      <c r="B69" s="272"/>
      <c r="C69" s="278"/>
      <c r="D69" s="276" t="s">
        <v>900</v>
      </c>
      <c r="E69" s="276"/>
      <c r="F69" s="276"/>
      <c r="G69" s="276"/>
      <c r="H69" s="276"/>
      <c r="I69" s="276"/>
      <c r="J69" s="276"/>
      <c r="K69" s="274"/>
    </row>
    <row r="70" s="1" customFormat="1" ht="15" customHeight="1">
      <c r="B70" s="272"/>
      <c r="C70" s="278"/>
      <c r="D70" s="276" t="s">
        <v>901</v>
      </c>
      <c r="E70" s="276"/>
      <c r="F70" s="276"/>
      <c r="G70" s="276"/>
      <c r="H70" s="276"/>
      <c r="I70" s="276"/>
      <c r="J70" s="276"/>
      <c r="K70" s="274"/>
    </row>
    <row r="71" s="1" customFormat="1" ht="12.75" customHeight="1">
      <c r="B71" s="283"/>
      <c r="C71" s="284"/>
      <c r="D71" s="284"/>
      <c r="E71" s="284"/>
      <c r="F71" s="284"/>
      <c r="G71" s="284"/>
      <c r="H71" s="284"/>
      <c r="I71" s="284"/>
      <c r="J71" s="284"/>
      <c r="K71" s="285"/>
    </row>
    <row r="72" s="1" customFormat="1" ht="18.75" customHeight="1">
      <c r="B72" s="286"/>
      <c r="C72" s="286"/>
      <c r="D72" s="286"/>
      <c r="E72" s="286"/>
      <c r="F72" s="286"/>
      <c r="G72" s="286"/>
      <c r="H72" s="286"/>
      <c r="I72" s="286"/>
      <c r="J72" s="286"/>
      <c r="K72" s="287"/>
    </row>
    <row r="73" s="1" customFormat="1" ht="18.75" customHeight="1">
      <c r="B73" s="287"/>
      <c r="C73" s="287"/>
      <c r="D73" s="287"/>
      <c r="E73" s="287"/>
      <c r="F73" s="287"/>
      <c r="G73" s="287"/>
      <c r="H73" s="287"/>
      <c r="I73" s="287"/>
      <c r="J73" s="287"/>
      <c r="K73" s="287"/>
    </row>
    <row r="74" s="1" customFormat="1" ht="7.5" customHeight="1">
      <c r="B74" s="288"/>
      <c r="C74" s="289"/>
      <c r="D74" s="289"/>
      <c r="E74" s="289"/>
      <c r="F74" s="289"/>
      <c r="G74" s="289"/>
      <c r="H74" s="289"/>
      <c r="I74" s="289"/>
      <c r="J74" s="289"/>
      <c r="K74" s="290"/>
    </row>
    <row r="75" s="1" customFormat="1" ht="45" customHeight="1">
      <c r="B75" s="291"/>
      <c r="C75" s="292" t="s">
        <v>902</v>
      </c>
      <c r="D75" s="292"/>
      <c r="E75" s="292"/>
      <c r="F75" s="292"/>
      <c r="G75" s="292"/>
      <c r="H75" s="292"/>
      <c r="I75" s="292"/>
      <c r="J75" s="292"/>
      <c r="K75" s="293"/>
    </row>
    <row r="76" s="1" customFormat="1" ht="17.25" customHeight="1">
      <c r="B76" s="291"/>
      <c r="C76" s="294" t="s">
        <v>903</v>
      </c>
      <c r="D76" s="294"/>
      <c r="E76" s="294"/>
      <c r="F76" s="294" t="s">
        <v>904</v>
      </c>
      <c r="G76" s="295"/>
      <c r="H76" s="294" t="s">
        <v>52</v>
      </c>
      <c r="I76" s="294" t="s">
        <v>55</v>
      </c>
      <c r="J76" s="294" t="s">
        <v>905</v>
      </c>
      <c r="K76" s="293"/>
    </row>
    <row r="77" s="1" customFormat="1" ht="17.25" customHeight="1">
      <c r="B77" s="291"/>
      <c r="C77" s="296" t="s">
        <v>906</v>
      </c>
      <c r="D77" s="296"/>
      <c r="E77" s="296"/>
      <c r="F77" s="297" t="s">
        <v>907</v>
      </c>
      <c r="G77" s="298"/>
      <c r="H77" s="296"/>
      <c r="I77" s="296"/>
      <c r="J77" s="296" t="s">
        <v>908</v>
      </c>
      <c r="K77" s="293"/>
    </row>
    <row r="78" s="1" customFormat="1" ht="5.25" customHeight="1">
      <c r="B78" s="291"/>
      <c r="C78" s="299"/>
      <c r="D78" s="299"/>
      <c r="E78" s="299"/>
      <c r="F78" s="299"/>
      <c r="G78" s="300"/>
      <c r="H78" s="299"/>
      <c r="I78" s="299"/>
      <c r="J78" s="299"/>
      <c r="K78" s="293"/>
    </row>
    <row r="79" s="1" customFormat="1" ht="15" customHeight="1">
      <c r="B79" s="291"/>
      <c r="C79" s="279" t="s">
        <v>51</v>
      </c>
      <c r="D79" s="301"/>
      <c r="E79" s="301"/>
      <c r="F79" s="302" t="s">
        <v>909</v>
      </c>
      <c r="G79" s="303"/>
      <c r="H79" s="279" t="s">
        <v>910</v>
      </c>
      <c r="I79" s="279" t="s">
        <v>911</v>
      </c>
      <c r="J79" s="279">
        <v>20</v>
      </c>
      <c r="K79" s="293"/>
    </row>
    <row r="80" s="1" customFormat="1" ht="15" customHeight="1">
      <c r="B80" s="291"/>
      <c r="C80" s="279" t="s">
        <v>912</v>
      </c>
      <c r="D80" s="279"/>
      <c r="E80" s="279"/>
      <c r="F80" s="302" t="s">
        <v>909</v>
      </c>
      <c r="G80" s="303"/>
      <c r="H80" s="279" t="s">
        <v>913</v>
      </c>
      <c r="I80" s="279" t="s">
        <v>911</v>
      </c>
      <c r="J80" s="279">
        <v>120</v>
      </c>
      <c r="K80" s="293"/>
    </row>
    <row r="81" s="1" customFormat="1" ht="15" customHeight="1">
      <c r="B81" s="304"/>
      <c r="C81" s="279" t="s">
        <v>914</v>
      </c>
      <c r="D81" s="279"/>
      <c r="E81" s="279"/>
      <c r="F81" s="302" t="s">
        <v>915</v>
      </c>
      <c r="G81" s="303"/>
      <c r="H81" s="279" t="s">
        <v>916</v>
      </c>
      <c r="I81" s="279" t="s">
        <v>911</v>
      </c>
      <c r="J81" s="279">
        <v>50</v>
      </c>
      <c r="K81" s="293"/>
    </row>
    <row r="82" s="1" customFormat="1" ht="15" customHeight="1">
      <c r="B82" s="304"/>
      <c r="C82" s="279" t="s">
        <v>917</v>
      </c>
      <c r="D82" s="279"/>
      <c r="E82" s="279"/>
      <c r="F82" s="302" t="s">
        <v>909</v>
      </c>
      <c r="G82" s="303"/>
      <c r="H82" s="279" t="s">
        <v>918</v>
      </c>
      <c r="I82" s="279" t="s">
        <v>919</v>
      </c>
      <c r="J82" s="279"/>
      <c r="K82" s="293"/>
    </row>
    <row r="83" s="1" customFormat="1" ht="15" customHeight="1">
      <c r="B83" s="304"/>
      <c r="C83" s="305" t="s">
        <v>920</v>
      </c>
      <c r="D83" s="305"/>
      <c r="E83" s="305"/>
      <c r="F83" s="306" t="s">
        <v>915</v>
      </c>
      <c r="G83" s="305"/>
      <c r="H83" s="305" t="s">
        <v>921</v>
      </c>
      <c r="I83" s="305" t="s">
        <v>911</v>
      </c>
      <c r="J83" s="305">
        <v>15</v>
      </c>
      <c r="K83" s="293"/>
    </row>
    <row r="84" s="1" customFormat="1" ht="15" customHeight="1">
      <c r="B84" s="304"/>
      <c r="C84" s="305" t="s">
        <v>922</v>
      </c>
      <c r="D84" s="305"/>
      <c r="E84" s="305"/>
      <c r="F84" s="306" t="s">
        <v>915</v>
      </c>
      <c r="G84" s="305"/>
      <c r="H84" s="305" t="s">
        <v>923</v>
      </c>
      <c r="I84" s="305" t="s">
        <v>911</v>
      </c>
      <c r="J84" s="305">
        <v>15</v>
      </c>
      <c r="K84" s="293"/>
    </row>
    <row r="85" s="1" customFormat="1" ht="15" customHeight="1">
      <c r="B85" s="304"/>
      <c r="C85" s="305" t="s">
        <v>924</v>
      </c>
      <c r="D85" s="305"/>
      <c r="E85" s="305"/>
      <c r="F85" s="306" t="s">
        <v>915</v>
      </c>
      <c r="G85" s="305"/>
      <c r="H85" s="305" t="s">
        <v>925</v>
      </c>
      <c r="I85" s="305" t="s">
        <v>911</v>
      </c>
      <c r="J85" s="305">
        <v>20</v>
      </c>
      <c r="K85" s="293"/>
    </row>
    <row r="86" s="1" customFormat="1" ht="15" customHeight="1">
      <c r="B86" s="304"/>
      <c r="C86" s="305" t="s">
        <v>926</v>
      </c>
      <c r="D86" s="305"/>
      <c r="E86" s="305"/>
      <c r="F86" s="306" t="s">
        <v>915</v>
      </c>
      <c r="G86" s="305"/>
      <c r="H86" s="305" t="s">
        <v>927</v>
      </c>
      <c r="I86" s="305" t="s">
        <v>911</v>
      </c>
      <c r="J86" s="305">
        <v>20</v>
      </c>
      <c r="K86" s="293"/>
    </row>
    <row r="87" s="1" customFormat="1" ht="15" customHeight="1">
      <c r="B87" s="304"/>
      <c r="C87" s="279" t="s">
        <v>928</v>
      </c>
      <c r="D87" s="279"/>
      <c r="E87" s="279"/>
      <c r="F87" s="302" t="s">
        <v>915</v>
      </c>
      <c r="G87" s="303"/>
      <c r="H87" s="279" t="s">
        <v>929</v>
      </c>
      <c r="I87" s="279" t="s">
        <v>911</v>
      </c>
      <c r="J87" s="279">
        <v>50</v>
      </c>
      <c r="K87" s="293"/>
    </row>
    <row r="88" s="1" customFormat="1" ht="15" customHeight="1">
      <c r="B88" s="304"/>
      <c r="C88" s="279" t="s">
        <v>930</v>
      </c>
      <c r="D88" s="279"/>
      <c r="E88" s="279"/>
      <c r="F88" s="302" t="s">
        <v>915</v>
      </c>
      <c r="G88" s="303"/>
      <c r="H88" s="279" t="s">
        <v>931</v>
      </c>
      <c r="I88" s="279" t="s">
        <v>911</v>
      </c>
      <c r="J88" s="279">
        <v>20</v>
      </c>
      <c r="K88" s="293"/>
    </row>
    <row r="89" s="1" customFormat="1" ht="15" customHeight="1">
      <c r="B89" s="304"/>
      <c r="C89" s="279" t="s">
        <v>932</v>
      </c>
      <c r="D89" s="279"/>
      <c r="E89" s="279"/>
      <c r="F89" s="302" t="s">
        <v>915</v>
      </c>
      <c r="G89" s="303"/>
      <c r="H89" s="279" t="s">
        <v>933</v>
      </c>
      <c r="I89" s="279" t="s">
        <v>911</v>
      </c>
      <c r="J89" s="279">
        <v>20</v>
      </c>
      <c r="K89" s="293"/>
    </row>
    <row r="90" s="1" customFormat="1" ht="15" customHeight="1">
      <c r="B90" s="304"/>
      <c r="C90" s="279" t="s">
        <v>934</v>
      </c>
      <c r="D90" s="279"/>
      <c r="E90" s="279"/>
      <c r="F90" s="302" t="s">
        <v>915</v>
      </c>
      <c r="G90" s="303"/>
      <c r="H90" s="279" t="s">
        <v>935</v>
      </c>
      <c r="I90" s="279" t="s">
        <v>911</v>
      </c>
      <c r="J90" s="279">
        <v>50</v>
      </c>
      <c r="K90" s="293"/>
    </row>
    <row r="91" s="1" customFormat="1" ht="15" customHeight="1">
      <c r="B91" s="304"/>
      <c r="C91" s="279" t="s">
        <v>936</v>
      </c>
      <c r="D91" s="279"/>
      <c r="E91" s="279"/>
      <c r="F91" s="302" t="s">
        <v>915</v>
      </c>
      <c r="G91" s="303"/>
      <c r="H91" s="279" t="s">
        <v>936</v>
      </c>
      <c r="I91" s="279" t="s">
        <v>911</v>
      </c>
      <c r="J91" s="279">
        <v>50</v>
      </c>
      <c r="K91" s="293"/>
    </row>
    <row r="92" s="1" customFormat="1" ht="15" customHeight="1">
      <c r="B92" s="304"/>
      <c r="C92" s="279" t="s">
        <v>937</v>
      </c>
      <c r="D92" s="279"/>
      <c r="E92" s="279"/>
      <c r="F92" s="302" t="s">
        <v>915</v>
      </c>
      <c r="G92" s="303"/>
      <c r="H92" s="279" t="s">
        <v>938</v>
      </c>
      <c r="I92" s="279" t="s">
        <v>911</v>
      </c>
      <c r="J92" s="279">
        <v>255</v>
      </c>
      <c r="K92" s="293"/>
    </row>
    <row r="93" s="1" customFormat="1" ht="15" customHeight="1">
      <c r="B93" s="304"/>
      <c r="C93" s="279" t="s">
        <v>939</v>
      </c>
      <c r="D93" s="279"/>
      <c r="E93" s="279"/>
      <c r="F93" s="302" t="s">
        <v>909</v>
      </c>
      <c r="G93" s="303"/>
      <c r="H93" s="279" t="s">
        <v>940</v>
      </c>
      <c r="I93" s="279" t="s">
        <v>941</v>
      </c>
      <c r="J93" s="279"/>
      <c r="K93" s="293"/>
    </row>
    <row r="94" s="1" customFormat="1" ht="15" customHeight="1">
      <c r="B94" s="304"/>
      <c r="C94" s="279" t="s">
        <v>942</v>
      </c>
      <c r="D94" s="279"/>
      <c r="E94" s="279"/>
      <c r="F94" s="302" t="s">
        <v>909</v>
      </c>
      <c r="G94" s="303"/>
      <c r="H94" s="279" t="s">
        <v>943</v>
      </c>
      <c r="I94" s="279" t="s">
        <v>944</v>
      </c>
      <c r="J94" s="279"/>
      <c r="K94" s="293"/>
    </row>
    <row r="95" s="1" customFormat="1" ht="15" customHeight="1">
      <c r="B95" s="304"/>
      <c r="C95" s="279" t="s">
        <v>945</v>
      </c>
      <c r="D95" s="279"/>
      <c r="E95" s="279"/>
      <c r="F95" s="302" t="s">
        <v>909</v>
      </c>
      <c r="G95" s="303"/>
      <c r="H95" s="279" t="s">
        <v>945</v>
      </c>
      <c r="I95" s="279" t="s">
        <v>944</v>
      </c>
      <c r="J95" s="279"/>
      <c r="K95" s="293"/>
    </row>
    <row r="96" s="1" customFormat="1" ht="15" customHeight="1">
      <c r="B96" s="304"/>
      <c r="C96" s="279" t="s">
        <v>36</v>
      </c>
      <c r="D96" s="279"/>
      <c r="E96" s="279"/>
      <c r="F96" s="302" t="s">
        <v>909</v>
      </c>
      <c r="G96" s="303"/>
      <c r="H96" s="279" t="s">
        <v>946</v>
      </c>
      <c r="I96" s="279" t="s">
        <v>944</v>
      </c>
      <c r="J96" s="279"/>
      <c r="K96" s="293"/>
    </row>
    <row r="97" s="1" customFormat="1" ht="15" customHeight="1">
      <c r="B97" s="304"/>
      <c r="C97" s="279" t="s">
        <v>46</v>
      </c>
      <c r="D97" s="279"/>
      <c r="E97" s="279"/>
      <c r="F97" s="302" t="s">
        <v>909</v>
      </c>
      <c r="G97" s="303"/>
      <c r="H97" s="279" t="s">
        <v>947</v>
      </c>
      <c r="I97" s="279" t="s">
        <v>944</v>
      </c>
      <c r="J97" s="279"/>
      <c r="K97" s="293"/>
    </row>
    <row r="98" s="1" customFormat="1" ht="15" customHeight="1">
      <c r="B98" s="307"/>
      <c r="C98" s="308"/>
      <c r="D98" s="308"/>
      <c r="E98" s="308"/>
      <c r="F98" s="308"/>
      <c r="G98" s="308"/>
      <c r="H98" s="308"/>
      <c r="I98" s="308"/>
      <c r="J98" s="308"/>
      <c r="K98" s="309"/>
    </row>
    <row r="99" s="1" customFormat="1" ht="18.75" customHeight="1">
      <c r="B99" s="310"/>
      <c r="C99" s="311"/>
      <c r="D99" s="311"/>
      <c r="E99" s="311"/>
      <c r="F99" s="311"/>
      <c r="G99" s="311"/>
      <c r="H99" s="311"/>
      <c r="I99" s="311"/>
      <c r="J99" s="311"/>
      <c r="K99" s="310"/>
    </row>
    <row r="100" s="1" customFormat="1" ht="18.75" customHeight="1">
      <c r="B100" s="287"/>
      <c r="C100" s="287"/>
      <c r="D100" s="287"/>
      <c r="E100" s="287"/>
      <c r="F100" s="287"/>
      <c r="G100" s="287"/>
      <c r="H100" s="287"/>
      <c r="I100" s="287"/>
      <c r="J100" s="287"/>
      <c r="K100" s="287"/>
    </row>
    <row r="101" s="1" customFormat="1" ht="7.5" customHeight="1">
      <c r="B101" s="288"/>
      <c r="C101" s="289"/>
      <c r="D101" s="289"/>
      <c r="E101" s="289"/>
      <c r="F101" s="289"/>
      <c r="G101" s="289"/>
      <c r="H101" s="289"/>
      <c r="I101" s="289"/>
      <c r="J101" s="289"/>
      <c r="K101" s="290"/>
    </row>
    <row r="102" s="1" customFormat="1" ht="45" customHeight="1">
      <c r="B102" s="291"/>
      <c r="C102" s="292" t="s">
        <v>948</v>
      </c>
      <c r="D102" s="292"/>
      <c r="E102" s="292"/>
      <c r="F102" s="292"/>
      <c r="G102" s="292"/>
      <c r="H102" s="292"/>
      <c r="I102" s="292"/>
      <c r="J102" s="292"/>
      <c r="K102" s="293"/>
    </row>
    <row r="103" s="1" customFormat="1" ht="17.25" customHeight="1">
      <c r="B103" s="291"/>
      <c r="C103" s="294" t="s">
        <v>903</v>
      </c>
      <c r="D103" s="294"/>
      <c r="E103" s="294"/>
      <c r="F103" s="294" t="s">
        <v>904</v>
      </c>
      <c r="G103" s="295"/>
      <c r="H103" s="294" t="s">
        <v>52</v>
      </c>
      <c r="I103" s="294" t="s">
        <v>55</v>
      </c>
      <c r="J103" s="294" t="s">
        <v>905</v>
      </c>
      <c r="K103" s="293"/>
    </row>
    <row r="104" s="1" customFormat="1" ht="17.25" customHeight="1">
      <c r="B104" s="291"/>
      <c r="C104" s="296" t="s">
        <v>906</v>
      </c>
      <c r="D104" s="296"/>
      <c r="E104" s="296"/>
      <c r="F104" s="297" t="s">
        <v>907</v>
      </c>
      <c r="G104" s="298"/>
      <c r="H104" s="296"/>
      <c r="I104" s="296"/>
      <c r="J104" s="296" t="s">
        <v>908</v>
      </c>
      <c r="K104" s="293"/>
    </row>
    <row r="105" s="1" customFormat="1" ht="5.25" customHeight="1">
      <c r="B105" s="291"/>
      <c r="C105" s="294"/>
      <c r="D105" s="294"/>
      <c r="E105" s="294"/>
      <c r="F105" s="294"/>
      <c r="G105" s="312"/>
      <c r="H105" s="294"/>
      <c r="I105" s="294"/>
      <c r="J105" s="294"/>
      <c r="K105" s="293"/>
    </row>
    <row r="106" s="1" customFormat="1" ht="15" customHeight="1">
      <c r="B106" s="291"/>
      <c r="C106" s="279" t="s">
        <v>51</v>
      </c>
      <c r="D106" s="301"/>
      <c r="E106" s="301"/>
      <c r="F106" s="302" t="s">
        <v>909</v>
      </c>
      <c r="G106" s="279"/>
      <c r="H106" s="279" t="s">
        <v>949</v>
      </c>
      <c r="I106" s="279" t="s">
        <v>911</v>
      </c>
      <c r="J106" s="279">
        <v>20</v>
      </c>
      <c r="K106" s="293"/>
    </row>
    <row r="107" s="1" customFormat="1" ht="15" customHeight="1">
      <c r="B107" s="291"/>
      <c r="C107" s="279" t="s">
        <v>912</v>
      </c>
      <c r="D107" s="279"/>
      <c r="E107" s="279"/>
      <c r="F107" s="302" t="s">
        <v>909</v>
      </c>
      <c r="G107" s="279"/>
      <c r="H107" s="279" t="s">
        <v>949</v>
      </c>
      <c r="I107" s="279" t="s">
        <v>911</v>
      </c>
      <c r="J107" s="279">
        <v>120</v>
      </c>
      <c r="K107" s="293"/>
    </row>
    <row r="108" s="1" customFormat="1" ht="15" customHeight="1">
      <c r="B108" s="304"/>
      <c r="C108" s="279" t="s">
        <v>914</v>
      </c>
      <c r="D108" s="279"/>
      <c r="E108" s="279"/>
      <c r="F108" s="302" t="s">
        <v>915</v>
      </c>
      <c r="G108" s="279"/>
      <c r="H108" s="279" t="s">
        <v>949</v>
      </c>
      <c r="I108" s="279" t="s">
        <v>911</v>
      </c>
      <c r="J108" s="279">
        <v>50</v>
      </c>
      <c r="K108" s="293"/>
    </row>
    <row r="109" s="1" customFormat="1" ht="15" customHeight="1">
      <c r="B109" s="304"/>
      <c r="C109" s="279" t="s">
        <v>917</v>
      </c>
      <c r="D109" s="279"/>
      <c r="E109" s="279"/>
      <c r="F109" s="302" t="s">
        <v>909</v>
      </c>
      <c r="G109" s="279"/>
      <c r="H109" s="279" t="s">
        <v>949</v>
      </c>
      <c r="I109" s="279" t="s">
        <v>919</v>
      </c>
      <c r="J109" s="279"/>
      <c r="K109" s="293"/>
    </row>
    <row r="110" s="1" customFormat="1" ht="15" customHeight="1">
      <c r="B110" s="304"/>
      <c r="C110" s="279" t="s">
        <v>928</v>
      </c>
      <c r="D110" s="279"/>
      <c r="E110" s="279"/>
      <c r="F110" s="302" t="s">
        <v>915</v>
      </c>
      <c r="G110" s="279"/>
      <c r="H110" s="279" t="s">
        <v>949</v>
      </c>
      <c r="I110" s="279" t="s">
        <v>911</v>
      </c>
      <c r="J110" s="279">
        <v>50</v>
      </c>
      <c r="K110" s="293"/>
    </row>
    <row r="111" s="1" customFormat="1" ht="15" customHeight="1">
      <c r="B111" s="304"/>
      <c r="C111" s="279" t="s">
        <v>936</v>
      </c>
      <c r="D111" s="279"/>
      <c r="E111" s="279"/>
      <c r="F111" s="302" t="s">
        <v>915</v>
      </c>
      <c r="G111" s="279"/>
      <c r="H111" s="279" t="s">
        <v>949</v>
      </c>
      <c r="I111" s="279" t="s">
        <v>911</v>
      </c>
      <c r="J111" s="279">
        <v>50</v>
      </c>
      <c r="K111" s="293"/>
    </row>
    <row r="112" s="1" customFormat="1" ht="15" customHeight="1">
      <c r="B112" s="304"/>
      <c r="C112" s="279" t="s">
        <v>934</v>
      </c>
      <c r="D112" s="279"/>
      <c r="E112" s="279"/>
      <c r="F112" s="302" t="s">
        <v>915</v>
      </c>
      <c r="G112" s="279"/>
      <c r="H112" s="279" t="s">
        <v>949</v>
      </c>
      <c r="I112" s="279" t="s">
        <v>911</v>
      </c>
      <c r="J112" s="279">
        <v>50</v>
      </c>
      <c r="K112" s="293"/>
    </row>
    <row r="113" s="1" customFormat="1" ht="15" customHeight="1">
      <c r="B113" s="304"/>
      <c r="C113" s="279" t="s">
        <v>51</v>
      </c>
      <c r="D113" s="279"/>
      <c r="E113" s="279"/>
      <c r="F113" s="302" t="s">
        <v>909</v>
      </c>
      <c r="G113" s="279"/>
      <c r="H113" s="279" t="s">
        <v>950</v>
      </c>
      <c r="I113" s="279" t="s">
        <v>911</v>
      </c>
      <c r="J113" s="279">
        <v>20</v>
      </c>
      <c r="K113" s="293"/>
    </row>
    <row r="114" s="1" customFormat="1" ht="15" customHeight="1">
      <c r="B114" s="304"/>
      <c r="C114" s="279" t="s">
        <v>951</v>
      </c>
      <c r="D114" s="279"/>
      <c r="E114" s="279"/>
      <c r="F114" s="302" t="s">
        <v>909</v>
      </c>
      <c r="G114" s="279"/>
      <c r="H114" s="279" t="s">
        <v>952</v>
      </c>
      <c r="I114" s="279" t="s">
        <v>911</v>
      </c>
      <c r="J114" s="279">
        <v>120</v>
      </c>
      <c r="K114" s="293"/>
    </row>
    <row r="115" s="1" customFormat="1" ht="15" customHeight="1">
      <c r="B115" s="304"/>
      <c r="C115" s="279" t="s">
        <v>36</v>
      </c>
      <c r="D115" s="279"/>
      <c r="E115" s="279"/>
      <c r="F115" s="302" t="s">
        <v>909</v>
      </c>
      <c r="G115" s="279"/>
      <c r="H115" s="279" t="s">
        <v>953</v>
      </c>
      <c r="I115" s="279" t="s">
        <v>944</v>
      </c>
      <c r="J115" s="279"/>
      <c r="K115" s="293"/>
    </row>
    <row r="116" s="1" customFormat="1" ht="15" customHeight="1">
      <c r="B116" s="304"/>
      <c r="C116" s="279" t="s">
        <v>46</v>
      </c>
      <c r="D116" s="279"/>
      <c r="E116" s="279"/>
      <c r="F116" s="302" t="s">
        <v>909</v>
      </c>
      <c r="G116" s="279"/>
      <c r="H116" s="279" t="s">
        <v>954</v>
      </c>
      <c r="I116" s="279" t="s">
        <v>944</v>
      </c>
      <c r="J116" s="279"/>
      <c r="K116" s="293"/>
    </row>
    <row r="117" s="1" customFormat="1" ht="15" customHeight="1">
      <c r="B117" s="304"/>
      <c r="C117" s="279" t="s">
        <v>55</v>
      </c>
      <c r="D117" s="279"/>
      <c r="E117" s="279"/>
      <c r="F117" s="302" t="s">
        <v>909</v>
      </c>
      <c r="G117" s="279"/>
      <c r="H117" s="279" t="s">
        <v>955</v>
      </c>
      <c r="I117" s="279" t="s">
        <v>956</v>
      </c>
      <c r="J117" s="279"/>
      <c r="K117" s="293"/>
    </row>
    <row r="118" s="1" customFormat="1" ht="15" customHeight="1">
      <c r="B118" s="307"/>
      <c r="C118" s="313"/>
      <c r="D118" s="313"/>
      <c r="E118" s="313"/>
      <c r="F118" s="313"/>
      <c r="G118" s="313"/>
      <c r="H118" s="313"/>
      <c r="I118" s="313"/>
      <c r="J118" s="313"/>
      <c r="K118" s="309"/>
    </row>
    <row r="119" s="1" customFormat="1" ht="18.75" customHeight="1">
      <c r="B119" s="314"/>
      <c r="C119" s="315"/>
      <c r="D119" s="315"/>
      <c r="E119" s="315"/>
      <c r="F119" s="316"/>
      <c r="G119" s="315"/>
      <c r="H119" s="315"/>
      <c r="I119" s="315"/>
      <c r="J119" s="315"/>
      <c r="K119" s="314"/>
    </row>
    <row r="120" s="1" customFormat="1" ht="18.75" customHeight="1">
      <c r="B120" s="287"/>
      <c r="C120" s="287"/>
      <c r="D120" s="287"/>
      <c r="E120" s="287"/>
      <c r="F120" s="287"/>
      <c r="G120" s="287"/>
      <c r="H120" s="287"/>
      <c r="I120" s="287"/>
      <c r="J120" s="287"/>
      <c r="K120" s="287"/>
    </row>
    <row r="121" s="1" customFormat="1" ht="7.5" customHeight="1">
      <c r="B121" s="317"/>
      <c r="C121" s="318"/>
      <c r="D121" s="318"/>
      <c r="E121" s="318"/>
      <c r="F121" s="318"/>
      <c r="G121" s="318"/>
      <c r="H121" s="318"/>
      <c r="I121" s="318"/>
      <c r="J121" s="318"/>
      <c r="K121" s="319"/>
    </row>
    <row r="122" s="1" customFormat="1" ht="45" customHeight="1">
      <c r="B122" s="320"/>
      <c r="C122" s="270" t="s">
        <v>957</v>
      </c>
      <c r="D122" s="270"/>
      <c r="E122" s="270"/>
      <c r="F122" s="270"/>
      <c r="G122" s="270"/>
      <c r="H122" s="270"/>
      <c r="I122" s="270"/>
      <c r="J122" s="270"/>
      <c r="K122" s="321"/>
    </row>
    <row r="123" s="1" customFormat="1" ht="17.25" customHeight="1">
      <c r="B123" s="322"/>
      <c r="C123" s="294" t="s">
        <v>903</v>
      </c>
      <c r="D123" s="294"/>
      <c r="E123" s="294"/>
      <c r="F123" s="294" t="s">
        <v>904</v>
      </c>
      <c r="G123" s="295"/>
      <c r="H123" s="294" t="s">
        <v>52</v>
      </c>
      <c r="I123" s="294" t="s">
        <v>55</v>
      </c>
      <c r="J123" s="294" t="s">
        <v>905</v>
      </c>
      <c r="K123" s="323"/>
    </row>
    <row r="124" s="1" customFormat="1" ht="17.25" customHeight="1">
      <c r="B124" s="322"/>
      <c r="C124" s="296" t="s">
        <v>906</v>
      </c>
      <c r="D124" s="296"/>
      <c r="E124" s="296"/>
      <c r="F124" s="297" t="s">
        <v>907</v>
      </c>
      <c r="G124" s="298"/>
      <c r="H124" s="296"/>
      <c r="I124" s="296"/>
      <c r="J124" s="296" t="s">
        <v>908</v>
      </c>
      <c r="K124" s="323"/>
    </row>
    <row r="125" s="1" customFormat="1" ht="5.25" customHeight="1">
      <c r="B125" s="324"/>
      <c r="C125" s="299"/>
      <c r="D125" s="299"/>
      <c r="E125" s="299"/>
      <c r="F125" s="299"/>
      <c r="G125" s="325"/>
      <c r="H125" s="299"/>
      <c r="I125" s="299"/>
      <c r="J125" s="299"/>
      <c r="K125" s="326"/>
    </row>
    <row r="126" s="1" customFormat="1" ht="15" customHeight="1">
      <c r="B126" s="324"/>
      <c r="C126" s="279" t="s">
        <v>912</v>
      </c>
      <c r="D126" s="301"/>
      <c r="E126" s="301"/>
      <c r="F126" s="302" t="s">
        <v>909</v>
      </c>
      <c r="G126" s="279"/>
      <c r="H126" s="279" t="s">
        <v>949</v>
      </c>
      <c r="I126" s="279" t="s">
        <v>911</v>
      </c>
      <c r="J126" s="279">
        <v>120</v>
      </c>
      <c r="K126" s="327"/>
    </row>
    <row r="127" s="1" customFormat="1" ht="15" customHeight="1">
      <c r="B127" s="324"/>
      <c r="C127" s="279" t="s">
        <v>958</v>
      </c>
      <c r="D127" s="279"/>
      <c r="E127" s="279"/>
      <c r="F127" s="302" t="s">
        <v>909</v>
      </c>
      <c r="G127" s="279"/>
      <c r="H127" s="279" t="s">
        <v>959</v>
      </c>
      <c r="I127" s="279" t="s">
        <v>911</v>
      </c>
      <c r="J127" s="279" t="s">
        <v>960</v>
      </c>
      <c r="K127" s="327"/>
    </row>
    <row r="128" s="1" customFormat="1" ht="15" customHeight="1">
      <c r="B128" s="324"/>
      <c r="C128" s="279" t="s">
        <v>857</v>
      </c>
      <c r="D128" s="279"/>
      <c r="E128" s="279"/>
      <c r="F128" s="302" t="s">
        <v>909</v>
      </c>
      <c r="G128" s="279"/>
      <c r="H128" s="279" t="s">
        <v>961</v>
      </c>
      <c r="I128" s="279" t="s">
        <v>911</v>
      </c>
      <c r="J128" s="279" t="s">
        <v>960</v>
      </c>
      <c r="K128" s="327"/>
    </row>
    <row r="129" s="1" customFormat="1" ht="15" customHeight="1">
      <c r="B129" s="324"/>
      <c r="C129" s="279" t="s">
        <v>920</v>
      </c>
      <c r="D129" s="279"/>
      <c r="E129" s="279"/>
      <c r="F129" s="302" t="s">
        <v>915</v>
      </c>
      <c r="G129" s="279"/>
      <c r="H129" s="279" t="s">
        <v>921</v>
      </c>
      <c r="I129" s="279" t="s">
        <v>911</v>
      </c>
      <c r="J129" s="279">
        <v>15</v>
      </c>
      <c r="K129" s="327"/>
    </row>
    <row r="130" s="1" customFormat="1" ht="15" customHeight="1">
      <c r="B130" s="324"/>
      <c r="C130" s="305" t="s">
        <v>922</v>
      </c>
      <c r="D130" s="305"/>
      <c r="E130" s="305"/>
      <c r="F130" s="306" t="s">
        <v>915</v>
      </c>
      <c r="G130" s="305"/>
      <c r="H130" s="305" t="s">
        <v>923</v>
      </c>
      <c r="I130" s="305" t="s">
        <v>911</v>
      </c>
      <c r="J130" s="305">
        <v>15</v>
      </c>
      <c r="K130" s="327"/>
    </row>
    <row r="131" s="1" customFormat="1" ht="15" customHeight="1">
      <c r="B131" s="324"/>
      <c r="C131" s="305" t="s">
        <v>924</v>
      </c>
      <c r="D131" s="305"/>
      <c r="E131" s="305"/>
      <c r="F131" s="306" t="s">
        <v>915</v>
      </c>
      <c r="G131" s="305"/>
      <c r="H131" s="305" t="s">
        <v>925</v>
      </c>
      <c r="I131" s="305" t="s">
        <v>911</v>
      </c>
      <c r="J131" s="305">
        <v>20</v>
      </c>
      <c r="K131" s="327"/>
    </row>
    <row r="132" s="1" customFormat="1" ht="15" customHeight="1">
      <c r="B132" s="324"/>
      <c r="C132" s="305" t="s">
        <v>926</v>
      </c>
      <c r="D132" s="305"/>
      <c r="E132" s="305"/>
      <c r="F132" s="306" t="s">
        <v>915</v>
      </c>
      <c r="G132" s="305"/>
      <c r="H132" s="305" t="s">
        <v>927</v>
      </c>
      <c r="I132" s="305" t="s">
        <v>911</v>
      </c>
      <c r="J132" s="305">
        <v>20</v>
      </c>
      <c r="K132" s="327"/>
    </row>
    <row r="133" s="1" customFormat="1" ht="15" customHeight="1">
      <c r="B133" s="324"/>
      <c r="C133" s="279" t="s">
        <v>914</v>
      </c>
      <c r="D133" s="279"/>
      <c r="E133" s="279"/>
      <c r="F133" s="302" t="s">
        <v>915</v>
      </c>
      <c r="G133" s="279"/>
      <c r="H133" s="279" t="s">
        <v>949</v>
      </c>
      <c r="I133" s="279" t="s">
        <v>911</v>
      </c>
      <c r="J133" s="279">
        <v>50</v>
      </c>
      <c r="K133" s="327"/>
    </row>
    <row r="134" s="1" customFormat="1" ht="15" customHeight="1">
      <c r="B134" s="324"/>
      <c r="C134" s="279" t="s">
        <v>928</v>
      </c>
      <c r="D134" s="279"/>
      <c r="E134" s="279"/>
      <c r="F134" s="302" t="s">
        <v>915</v>
      </c>
      <c r="G134" s="279"/>
      <c r="H134" s="279" t="s">
        <v>949</v>
      </c>
      <c r="I134" s="279" t="s">
        <v>911</v>
      </c>
      <c r="J134" s="279">
        <v>50</v>
      </c>
      <c r="K134" s="327"/>
    </row>
    <row r="135" s="1" customFormat="1" ht="15" customHeight="1">
      <c r="B135" s="324"/>
      <c r="C135" s="279" t="s">
        <v>934</v>
      </c>
      <c r="D135" s="279"/>
      <c r="E135" s="279"/>
      <c r="F135" s="302" t="s">
        <v>915</v>
      </c>
      <c r="G135" s="279"/>
      <c r="H135" s="279" t="s">
        <v>949</v>
      </c>
      <c r="I135" s="279" t="s">
        <v>911</v>
      </c>
      <c r="J135" s="279">
        <v>50</v>
      </c>
      <c r="K135" s="327"/>
    </row>
    <row r="136" s="1" customFormat="1" ht="15" customHeight="1">
      <c r="B136" s="324"/>
      <c r="C136" s="279" t="s">
        <v>936</v>
      </c>
      <c r="D136" s="279"/>
      <c r="E136" s="279"/>
      <c r="F136" s="302" t="s">
        <v>915</v>
      </c>
      <c r="G136" s="279"/>
      <c r="H136" s="279" t="s">
        <v>949</v>
      </c>
      <c r="I136" s="279" t="s">
        <v>911</v>
      </c>
      <c r="J136" s="279">
        <v>50</v>
      </c>
      <c r="K136" s="327"/>
    </row>
    <row r="137" s="1" customFormat="1" ht="15" customHeight="1">
      <c r="B137" s="324"/>
      <c r="C137" s="279" t="s">
        <v>937</v>
      </c>
      <c r="D137" s="279"/>
      <c r="E137" s="279"/>
      <c r="F137" s="302" t="s">
        <v>915</v>
      </c>
      <c r="G137" s="279"/>
      <c r="H137" s="279" t="s">
        <v>962</v>
      </c>
      <c r="I137" s="279" t="s">
        <v>911</v>
      </c>
      <c r="J137" s="279">
        <v>255</v>
      </c>
      <c r="K137" s="327"/>
    </row>
    <row r="138" s="1" customFormat="1" ht="15" customHeight="1">
      <c r="B138" s="324"/>
      <c r="C138" s="279" t="s">
        <v>939</v>
      </c>
      <c r="D138" s="279"/>
      <c r="E138" s="279"/>
      <c r="F138" s="302" t="s">
        <v>909</v>
      </c>
      <c r="G138" s="279"/>
      <c r="H138" s="279" t="s">
        <v>963</v>
      </c>
      <c r="I138" s="279" t="s">
        <v>941</v>
      </c>
      <c r="J138" s="279"/>
      <c r="K138" s="327"/>
    </row>
    <row r="139" s="1" customFormat="1" ht="15" customHeight="1">
      <c r="B139" s="324"/>
      <c r="C139" s="279" t="s">
        <v>942</v>
      </c>
      <c r="D139" s="279"/>
      <c r="E139" s="279"/>
      <c r="F139" s="302" t="s">
        <v>909</v>
      </c>
      <c r="G139" s="279"/>
      <c r="H139" s="279" t="s">
        <v>964</v>
      </c>
      <c r="I139" s="279" t="s">
        <v>944</v>
      </c>
      <c r="J139" s="279"/>
      <c r="K139" s="327"/>
    </row>
    <row r="140" s="1" customFormat="1" ht="15" customHeight="1">
      <c r="B140" s="324"/>
      <c r="C140" s="279" t="s">
        <v>945</v>
      </c>
      <c r="D140" s="279"/>
      <c r="E140" s="279"/>
      <c r="F140" s="302" t="s">
        <v>909</v>
      </c>
      <c r="G140" s="279"/>
      <c r="H140" s="279" t="s">
        <v>945</v>
      </c>
      <c r="I140" s="279" t="s">
        <v>944</v>
      </c>
      <c r="J140" s="279"/>
      <c r="K140" s="327"/>
    </row>
    <row r="141" s="1" customFormat="1" ht="15" customHeight="1">
      <c r="B141" s="324"/>
      <c r="C141" s="279" t="s">
        <v>36</v>
      </c>
      <c r="D141" s="279"/>
      <c r="E141" s="279"/>
      <c r="F141" s="302" t="s">
        <v>909</v>
      </c>
      <c r="G141" s="279"/>
      <c r="H141" s="279" t="s">
        <v>965</v>
      </c>
      <c r="I141" s="279" t="s">
        <v>944</v>
      </c>
      <c r="J141" s="279"/>
      <c r="K141" s="327"/>
    </row>
    <row r="142" s="1" customFormat="1" ht="15" customHeight="1">
      <c r="B142" s="324"/>
      <c r="C142" s="279" t="s">
        <v>966</v>
      </c>
      <c r="D142" s="279"/>
      <c r="E142" s="279"/>
      <c r="F142" s="302" t="s">
        <v>909</v>
      </c>
      <c r="G142" s="279"/>
      <c r="H142" s="279" t="s">
        <v>967</v>
      </c>
      <c r="I142" s="279" t="s">
        <v>944</v>
      </c>
      <c r="J142" s="279"/>
      <c r="K142" s="327"/>
    </row>
    <row r="143" s="1" customFormat="1" ht="15" customHeight="1">
      <c r="B143" s="328"/>
      <c r="C143" s="329"/>
      <c r="D143" s="329"/>
      <c r="E143" s="329"/>
      <c r="F143" s="329"/>
      <c r="G143" s="329"/>
      <c r="H143" s="329"/>
      <c r="I143" s="329"/>
      <c r="J143" s="329"/>
      <c r="K143" s="330"/>
    </row>
    <row r="144" s="1" customFormat="1" ht="18.75" customHeight="1">
      <c r="B144" s="315"/>
      <c r="C144" s="315"/>
      <c r="D144" s="315"/>
      <c r="E144" s="315"/>
      <c r="F144" s="316"/>
      <c r="G144" s="315"/>
      <c r="H144" s="315"/>
      <c r="I144" s="315"/>
      <c r="J144" s="315"/>
      <c r="K144" s="315"/>
    </row>
    <row r="145" s="1" customFormat="1" ht="18.75" customHeight="1">
      <c r="B145" s="287"/>
      <c r="C145" s="287"/>
      <c r="D145" s="287"/>
      <c r="E145" s="287"/>
      <c r="F145" s="287"/>
      <c r="G145" s="287"/>
      <c r="H145" s="287"/>
      <c r="I145" s="287"/>
      <c r="J145" s="287"/>
      <c r="K145" s="287"/>
    </row>
    <row r="146" s="1" customFormat="1" ht="7.5" customHeight="1">
      <c r="B146" s="288"/>
      <c r="C146" s="289"/>
      <c r="D146" s="289"/>
      <c r="E146" s="289"/>
      <c r="F146" s="289"/>
      <c r="G146" s="289"/>
      <c r="H146" s="289"/>
      <c r="I146" s="289"/>
      <c r="J146" s="289"/>
      <c r="K146" s="290"/>
    </row>
    <row r="147" s="1" customFormat="1" ht="45" customHeight="1">
      <c r="B147" s="291"/>
      <c r="C147" s="292" t="s">
        <v>968</v>
      </c>
      <c r="D147" s="292"/>
      <c r="E147" s="292"/>
      <c r="F147" s="292"/>
      <c r="G147" s="292"/>
      <c r="H147" s="292"/>
      <c r="I147" s="292"/>
      <c r="J147" s="292"/>
      <c r="K147" s="293"/>
    </row>
    <row r="148" s="1" customFormat="1" ht="17.25" customHeight="1">
      <c r="B148" s="291"/>
      <c r="C148" s="294" t="s">
        <v>903</v>
      </c>
      <c r="D148" s="294"/>
      <c r="E148" s="294"/>
      <c r="F148" s="294" t="s">
        <v>904</v>
      </c>
      <c r="G148" s="295"/>
      <c r="H148" s="294" t="s">
        <v>52</v>
      </c>
      <c r="I148" s="294" t="s">
        <v>55</v>
      </c>
      <c r="J148" s="294" t="s">
        <v>905</v>
      </c>
      <c r="K148" s="293"/>
    </row>
    <row r="149" s="1" customFormat="1" ht="17.25" customHeight="1">
      <c r="B149" s="291"/>
      <c r="C149" s="296" t="s">
        <v>906</v>
      </c>
      <c r="D149" s="296"/>
      <c r="E149" s="296"/>
      <c r="F149" s="297" t="s">
        <v>907</v>
      </c>
      <c r="G149" s="298"/>
      <c r="H149" s="296"/>
      <c r="I149" s="296"/>
      <c r="J149" s="296" t="s">
        <v>908</v>
      </c>
      <c r="K149" s="293"/>
    </row>
    <row r="150" s="1" customFormat="1" ht="5.25" customHeight="1">
      <c r="B150" s="304"/>
      <c r="C150" s="299"/>
      <c r="D150" s="299"/>
      <c r="E150" s="299"/>
      <c r="F150" s="299"/>
      <c r="G150" s="300"/>
      <c r="H150" s="299"/>
      <c r="I150" s="299"/>
      <c r="J150" s="299"/>
      <c r="K150" s="327"/>
    </row>
    <row r="151" s="1" customFormat="1" ht="15" customHeight="1">
      <c r="B151" s="304"/>
      <c r="C151" s="331" t="s">
        <v>912</v>
      </c>
      <c r="D151" s="279"/>
      <c r="E151" s="279"/>
      <c r="F151" s="332" t="s">
        <v>909</v>
      </c>
      <c r="G151" s="279"/>
      <c r="H151" s="331" t="s">
        <v>949</v>
      </c>
      <c r="I151" s="331" t="s">
        <v>911</v>
      </c>
      <c r="J151" s="331">
        <v>120</v>
      </c>
      <c r="K151" s="327"/>
    </row>
    <row r="152" s="1" customFormat="1" ht="15" customHeight="1">
      <c r="B152" s="304"/>
      <c r="C152" s="331" t="s">
        <v>958</v>
      </c>
      <c r="D152" s="279"/>
      <c r="E152" s="279"/>
      <c r="F152" s="332" t="s">
        <v>909</v>
      </c>
      <c r="G152" s="279"/>
      <c r="H152" s="331" t="s">
        <v>969</v>
      </c>
      <c r="I152" s="331" t="s">
        <v>911</v>
      </c>
      <c r="J152" s="331" t="s">
        <v>960</v>
      </c>
      <c r="K152" s="327"/>
    </row>
    <row r="153" s="1" customFormat="1" ht="15" customHeight="1">
      <c r="B153" s="304"/>
      <c r="C153" s="331" t="s">
        <v>857</v>
      </c>
      <c r="D153" s="279"/>
      <c r="E153" s="279"/>
      <c r="F153" s="332" t="s">
        <v>909</v>
      </c>
      <c r="G153" s="279"/>
      <c r="H153" s="331" t="s">
        <v>970</v>
      </c>
      <c r="I153" s="331" t="s">
        <v>911</v>
      </c>
      <c r="J153" s="331" t="s">
        <v>960</v>
      </c>
      <c r="K153" s="327"/>
    </row>
    <row r="154" s="1" customFormat="1" ht="15" customHeight="1">
      <c r="B154" s="304"/>
      <c r="C154" s="331" t="s">
        <v>914</v>
      </c>
      <c r="D154" s="279"/>
      <c r="E154" s="279"/>
      <c r="F154" s="332" t="s">
        <v>915</v>
      </c>
      <c r="G154" s="279"/>
      <c r="H154" s="331" t="s">
        <v>949</v>
      </c>
      <c r="I154" s="331" t="s">
        <v>911</v>
      </c>
      <c r="J154" s="331">
        <v>50</v>
      </c>
      <c r="K154" s="327"/>
    </row>
    <row r="155" s="1" customFormat="1" ht="15" customHeight="1">
      <c r="B155" s="304"/>
      <c r="C155" s="331" t="s">
        <v>917</v>
      </c>
      <c r="D155" s="279"/>
      <c r="E155" s="279"/>
      <c r="F155" s="332" t="s">
        <v>909</v>
      </c>
      <c r="G155" s="279"/>
      <c r="H155" s="331" t="s">
        <v>949</v>
      </c>
      <c r="I155" s="331" t="s">
        <v>919</v>
      </c>
      <c r="J155" s="331"/>
      <c r="K155" s="327"/>
    </row>
    <row r="156" s="1" customFormat="1" ht="15" customHeight="1">
      <c r="B156" s="304"/>
      <c r="C156" s="331" t="s">
        <v>928</v>
      </c>
      <c r="D156" s="279"/>
      <c r="E156" s="279"/>
      <c r="F156" s="332" t="s">
        <v>915</v>
      </c>
      <c r="G156" s="279"/>
      <c r="H156" s="331" t="s">
        <v>949</v>
      </c>
      <c r="I156" s="331" t="s">
        <v>911</v>
      </c>
      <c r="J156" s="331">
        <v>50</v>
      </c>
      <c r="K156" s="327"/>
    </row>
    <row r="157" s="1" customFormat="1" ht="15" customHeight="1">
      <c r="B157" s="304"/>
      <c r="C157" s="331" t="s">
        <v>936</v>
      </c>
      <c r="D157" s="279"/>
      <c r="E157" s="279"/>
      <c r="F157" s="332" t="s">
        <v>915</v>
      </c>
      <c r="G157" s="279"/>
      <c r="H157" s="331" t="s">
        <v>949</v>
      </c>
      <c r="I157" s="331" t="s">
        <v>911</v>
      </c>
      <c r="J157" s="331">
        <v>50</v>
      </c>
      <c r="K157" s="327"/>
    </row>
    <row r="158" s="1" customFormat="1" ht="15" customHeight="1">
      <c r="B158" s="304"/>
      <c r="C158" s="331" t="s">
        <v>934</v>
      </c>
      <c r="D158" s="279"/>
      <c r="E158" s="279"/>
      <c r="F158" s="332" t="s">
        <v>915</v>
      </c>
      <c r="G158" s="279"/>
      <c r="H158" s="331" t="s">
        <v>949</v>
      </c>
      <c r="I158" s="331" t="s">
        <v>911</v>
      </c>
      <c r="J158" s="331">
        <v>50</v>
      </c>
      <c r="K158" s="327"/>
    </row>
    <row r="159" s="1" customFormat="1" ht="15" customHeight="1">
      <c r="B159" s="304"/>
      <c r="C159" s="331" t="s">
        <v>103</v>
      </c>
      <c r="D159" s="279"/>
      <c r="E159" s="279"/>
      <c r="F159" s="332" t="s">
        <v>909</v>
      </c>
      <c r="G159" s="279"/>
      <c r="H159" s="331" t="s">
        <v>971</v>
      </c>
      <c r="I159" s="331" t="s">
        <v>911</v>
      </c>
      <c r="J159" s="331" t="s">
        <v>972</v>
      </c>
      <c r="K159" s="327"/>
    </row>
    <row r="160" s="1" customFormat="1" ht="15" customHeight="1">
      <c r="B160" s="304"/>
      <c r="C160" s="331" t="s">
        <v>973</v>
      </c>
      <c r="D160" s="279"/>
      <c r="E160" s="279"/>
      <c r="F160" s="332" t="s">
        <v>909</v>
      </c>
      <c r="G160" s="279"/>
      <c r="H160" s="331" t="s">
        <v>974</v>
      </c>
      <c r="I160" s="331" t="s">
        <v>944</v>
      </c>
      <c r="J160" s="331"/>
      <c r="K160" s="327"/>
    </row>
    <row r="161" s="1" customFormat="1" ht="15" customHeight="1">
      <c r="B161" s="333"/>
      <c r="C161" s="313"/>
      <c r="D161" s="313"/>
      <c r="E161" s="313"/>
      <c r="F161" s="313"/>
      <c r="G161" s="313"/>
      <c r="H161" s="313"/>
      <c r="I161" s="313"/>
      <c r="J161" s="313"/>
      <c r="K161" s="334"/>
    </row>
    <row r="162" s="1" customFormat="1" ht="18.75" customHeight="1">
      <c r="B162" s="315"/>
      <c r="C162" s="325"/>
      <c r="D162" s="325"/>
      <c r="E162" s="325"/>
      <c r="F162" s="335"/>
      <c r="G162" s="325"/>
      <c r="H162" s="325"/>
      <c r="I162" s="325"/>
      <c r="J162" s="325"/>
      <c r="K162" s="315"/>
    </row>
    <row r="163" s="1" customFormat="1" ht="18.75" customHeight="1">
      <c r="B163" s="287"/>
      <c r="C163" s="287"/>
      <c r="D163" s="287"/>
      <c r="E163" s="287"/>
      <c r="F163" s="287"/>
      <c r="G163" s="287"/>
      <c r="H163" s="287"/>
      <c r="I163" s="287"/>
      <c r="J163" s="287"/>
      <c r="K163" s="287"/>
    </row>
    <row r="164" s="1" customFormat="1" ht="7.5" customHeight="1">
      <c r="B164" s="266"/>
      <c r="C164" s="267"/>
      <c r="D164" s="267"/>
      <c r="E164" s="267"/>
      <c r="F164" s="267"/>
      <c r="G164" s="267"/>
      <c r="H164" s="267"/>
      <c r="I164" s="267"/>
      <c r="J164" s="267"/>
      <c r="K164" s="268"/>
    </row>
    <row r="165" s="1" customFormat="1" ht="45" customHeight="1">
      <c r="B165" s="269"/>
      <c r="C165" s="270" t="s">
        <v>975</v>
      </c>
      <c r="D165" s="270"/>
      <c r="E165" s="270"/>
      <c r="F165" s="270"/>
      <c r="G165" s="270"/>
      <c r="H165" s="270"/>
      <c r="I165" s="270"/>
      <c r="J165" s="270"/>
      <c r="K165" s="271"/>
    </row>
    <row r="166" s="1" customFormat="1" ht="17.25" customHeight="1">
      <c r="B166" s="269"/>
      <c r="C166" s="294" t="s">
        <v>903</v>
      </c>
      <c r="D166" s="294"/>
      <c r="E166" s="294"/>
      <c r="F166" s="294" t="s">
        <v>904</v>
      </c>
      <c r="G166" s="336"/>
      <c r="H166" s="337" t="s">
        <v>52</v>
      </c>
      <c r="I166" s="337" t="s">
        <v>55</v>
      </c>
      <c r="J166" s="294" t="s">
        <v>905</v>
      </c>
      <c r="K166" s="271"/>
    </row>
    <row r="167" s="1" customFormat="1" ht="17.25" customHeight="1">
      <c r="B167" s="272"/>
      <c r="C167" s="296" t="s">
        <v>906</v>
      </c>
      <c r="D167" s="296"/>
      <c r="E167" s="296"/>
      <c r="F167" s="297" t="s">
        <v>907</v>
      </c>
      <c r="G167" s="338"/>
      <c r="H167" s="339"/>
      <c r="I167" s="339"/>
      <c r="J167" s="296" t="s">
        <v>908</v>
      </c>
      <c r="K167" s="274"/>
    </row>
    <row r="168" s="1" customFormat="1" ht="5.25" customHeight="1">
      <c r="B168" s="304"/>
      <c r="C168" s="299"/>
      <c r="D168" s="299"/>
      <c r="E168" s="299"/>
      <c r="F168" s="299"/>
      <c r="G168" s="300"/>
      <c r="H168" s="299"/>
      <c r="I168" s="299"/>
      <c r="J168" s="299"/>
      <c r="K168" s="327"/>
    </row>
    <row r="169" s="1" customFormat="1" ht="15" customHeight="1">
      <c r="B169" s="304"/>
      <c r="C169" s="279" t="s">
        <v>912</v>
      </c>
      <c r="D169" s="279"/>
      <c r="E169" s="279"/>
      <c r="F169" s="302" t="s">
        <v>909</v>
      </c>
      <c r="G169" s="279"/>
      <c r="H169" s="279" t="s">
        <v>949</v>
      </c>
      <c r="I169" s="279" t="s">
        <v>911</v>
      </c>
      <c r="J169" s="279">
        <v>120</v>
      </c>
      <c r="K169" s="327"/>
    </row>
    <row r="170" s="1" customFormat="1" ht="15" customHeight="1">
      <c r="B170" s="304"/>
      <c r="C170" s="279" t="s">
        <v>958</v>
      </c>
      <c r="D170" s="279"/>
      <c r="E170" s="279"/>
      <c r="F170" s="302" t="s">
        <v>909</v>
      </c>
      <c r="G170" s="279"/>
      <c r="H170" s="279" t="s">
        <v>959</v>
      </c>
      <c r="I170" s="279" t="s">
        <v>911</v>
      </c>
      <c r="J170" s="279" t="s">
        <v>960</v>
      </c>
      <c r="K170" s="327"/>
    </row>
    <row r="171" s="1" customFormat="1" ht="15" customHeight="1">
      <c r="B171" s="304"/>
      <c r="C171" s="279" t="s">
        <v>857</v>
      </c>
      <c r="D171" s="279"/>
      <c r="E171" s="279"/>
      <c r="F171" s="302" t="s">
        <v>909</v>
      </c>
      <c r="G171" s="279"/>
      <c r="H171" s="279" t="s">
        <v>976</v>
      </c>
      <c r="I171" s="279" t="s">
        <v>911</v>
      </c>
      <c r="J171" s="279" t="s">
        <v>960</v>
      </c>
      <c r="K171" s="327"/>
    </row>
    <row r="172" s="1" customFormat="1" ht="15" customHeight="1">
      <c r="B172" s="304"/>
      <c r="C172" s="279" t="s">
        <v>914</v>
      </c>
      <c r="D172" s="279"/>
      <c r="E172" s="279"/>
      <c r="F172" s="302" t="s">
        <v>915</v>
      </c>
      <c r="G172" s="279"/>
      <c r="H172" s="279" t="s">
        <v>976</v>
      </c>
      <c r="I172" s="279" t="s">
        <v>911</v>
      </c>
      <c r="J172" s="279">
        <v>50</v>
      </c>
      <c r="K172" s="327"/>
    </row>
    <row r="173" s="1" customFormat="1" ht="15" customHeight="1">
      <c r="B173" s="304"/>
      <c r="C173" s="279" t="s">
        <v>917</v>
      </c>
      <c r="D173" s="279"/>
      <c r="E173" s="279"/>
      <c r="F173" s="302" t="s">
        <v>909</v>
      </c>
      <c r="G173" s="279"/>
      <c r="H173" s="279" t="s">
        <v>976</v>
      </c>
      <c r="I173" s="279" t="s">
        <v>919</v>
      </c>
      <c r="J173" s="279"/>
      <c r="K173" s="327"/>
    </row>
    <row r="174" s="1" customFormat="1" ht="15" customHeight="1">
      <c r="B174" s="304"/>
      <c r="C174" s="279" t="s">
        <v>928</v>
      </c>
      <c r="D174" s="279"/>
      <c r="E174" s="279"/>
      <c r="F174" s="302" t="s">
        <v>915</v>
      </c>
      <c r="G174" s="279"/>
      <c r="H174" s="279" t="s">
        <v>976</v>
      </c>
      <c r="I174" s="279" t="s">
        <v>911</v>
      </c>
      <c r="J174" s="279">
        <v>50</v>
      </c>
      <c r="K174" s="327"/>
    </row>
    <row r="175" s="1" customFormat="1" ht="15" customHeight="1">
      <c r="B175" s="304"/>
      <c r="C175" s="279" t="s">
        <v>936</v>
      </c>
      <c r="D175" s="279"/>
      <c r="E175" s="279"/>
      <c r="F175" s="302" t="s">
        <v>915</v>
      </c>
      <c r="G175" s="279"/>
      <c r="H175" s="279" t="s">
        <v>976</v>
      </c>
      <c r="I175" s="279" t="s">
        <v>911</v>
      </c>
      <c r="J175" s="279">
        <v>50</v>
      </c>
      <c r="K175" s="327"/>
    </row>
    <row r="176" s="1" customFormat="1" ht="15" customHeight="1">
      <c r="B176" s="304"/>
      <c r="C176" s="279" t="s">
        <v>934</v>
      </c>
      <c r="D176" s="279"/>
      <c r="E176" s="279"/>
      <c r="F176" s="302" t="s">
        <v>915</v>
      </c>
      <c r="G176" s="279"/>
      <c r="H176" s="279" t="s">
        <v>976</v>
      </c>
      <c r="I176" s="279" t="s">
        <v>911</v>
      </c>
      <c r="J176" s="279">
        <v>50</v>
      </c>
      <c r="K176" s="327"/>
    </row>
    <row r="177" s="1" customFormat="1" ht="15" customHeight="1">
      <c r="B177" s="304"/>
      <c r="C177" s="279" t="s">
        <v>112</v>
      </c>
      <c r="D177" s="279"/>
      <c r="E177" s="279"/>
      <c r="F177" s="302" t="s">
        <v>909</v>
      </c>
      <c r="G177" s="279"/>
      <c r="H177" s="279" t="s">
        <v>977</v>
      </c>
      <c r="I177" s="279" t="s">
        <v>978</v>
      </c>
      <c r="J177" s="279"/>
      <c r="K177" s="327"/>
    </row>
    <row r="178" s="1" customFormat="1" ht="15" customHeight="1">
      <c r="B178" s="304"/>
      <c r="C178" s="279" t="s">
        <v>55</v>
      </c>
      <c r="D178" s="279"/>
      <c r="E178" s="279"/>
      <c r="F178" s="302" t="s">
        <v>909</v>
      </c>
      <c r="G178" s="279"/>
      <c r="H178" s="279" t="s">
        <v>979</v>
      </c>
      <c r="I178" s="279" t="s">
        <v>980</v>
      </c>
      <c r="J178" s="279">
        <v>1</v>
      </c>
      <c r="K178" s="327"/>
    </row>
    <row r="179" s="1" customFormat="1" ht="15" customHeight="1">
      <c r="B179" s="304"/>
      <c r="C179" s="279" t="s">
        <v>51</v>
      </c>
      <c r="D179" s="279"/>
      <c r="E179" s="279"/>
      <c r="F179" s="302" t="s">
        <v>909</v>
      </c>
      <c r="G179" s="279"/>
      <c r="H179" s="279" t="s">
        <v>981</v>
      </c>
      <c r="I179" s="279" t="s">
        <v>911</v>
      </c>
      <c r="J179" s="279">
        <v>20</v>
      </c>
      <c r="K179" s="327"/>
    </row>
    <row r="180" s="1" customFormat="1" ht="15" customHeight="1">
      <c r="B180" s="304"/>
      <c r="C180" s="279" t="s">
        <v>52</v>
      </c>
      <c r="D180" s="279"/>
      <c r="E180" s="279"/>
      <c r="F180" s="302" t="s">
        <v>909</v>
      </c>
      <c r="G180" s="279"/>
      <c r="H180" s="279" t="s">
        <v>982</v>
      </c>
      <c r="I180" s="279" t="s">
        <v>911</v>
      </c>
      <c r="J180" s="279">
        <v>255</v>
      </c>
      <c r="K180" s="327"/>
    </row>
    <row r="181" s="1" customFormat="1" ht="15" customHeight="1">
      <c r="B181" s="304"/>
      <c r="C181" s="279" t="s">
        <v>113</v>
      </c>
      <c r="D181" s="279"/>
      <c r="E181" s="279"/>
      <c r="F181" s="302" t="s">
        <v>909</v>
      </c>
      <c r="G181" s="279"/>
      <c r="H181" s="279" t="s">
        <v>873</v>
      </c>
      <c r="I181" s="279" t="s">
        <v>911</v>
      </c>
      <c r="J181" s="279">
        <v>10</v>
      </c>
      <c r="K181" s="327"/>
    </row>
    <row r="182" s="1" customFormat="1" ht="15" customHeight="1">
      <c r="B182" s="304"/>
      <c r="C182" s="279" t="s">
        <v>114</v>
      </c>
      <c r="D182" s="279"/>
      <c r="E182" s="279"/>
      <c r="F182" s="302" t="s">
        <v>909</v>
      </c>
      <c r="G182" s="279"/>
      <c r="H182" s="279" t="s">
        <v>983</v>
      </c>
      <c r="I182" s="279" t="s">
        <v>944</v>
      </c>
      <c r="J182" s="279"/>
      <c r="K182" s="327"/>
    </row>
    <row r="183" s="1" customFormat="1" ht="15" customHeight="1">
      <c r="B183" s="304"/>
      <c r="C183" s="279" t="s">
        <v>984</v>
      </c>
      <c r="D183" s="279"/>
      <c r="E183" s="279"/>
      <c r="F183" s="302" t="s">
        <v>909</v>
      </c>
      <c r="G183" s="279"/>
      <c r="H183" s="279" t="s">
        <v>985</v>
      </c>
      <c r="I183" s="279" t="s">
        <v>944</v>
      </c>
      <c r="J183" s="279"/>
      <c r="K183" s="327"/>
    </row>
    <row r="184" s="1" customFormat="1" ht="15" customHeight="1">
      <c r="B184" s="304"/>
      <c r="C184" s="279" t="s">
        <v>973</v>
      </c>
      <c r="D184" s="279"/>
      <c r="E184" s="279"/>
      <c r="F184" s="302" t="s">
        <v>909</v>
      </c>
      <c r="G184" s="279"/>
      <c r="H184" s="279" t="s">
        <v>986</v>
      </c>
      <c r="I184" s="279" t="s">
        <v>944</v>
      </c>
      <c r="J184" s="279"/>
      <c r="K184" s="327"/>
    </row>
    <row r="185" s="1" customFormat="1" ht="15" customHeight="1">
      <c r="B185" s="304"/>
      <c r="C185" s="279" t="s">
        <v>116</v>
      </c>
      <c r="D185" s="279"/>
      <c r="E185" s="279"/>
      <c r="F185" s="302" t="s">
        <v>915</v>
      </c>
      <c r="G185" s="279"/>
      <c r="H185" s="279" t="s">
        <v>987</v>
      </c>
      <c r="I185" s="279" t="s">
        <v>911</v>
      </c>
      <c r="J185" s="279">
        <v>50</v>
      </c>
      <c r="K185" s="327"/>
    </row>
    <row r="186" s="1" customFormat="1" ht="15" customHeight="1">
      <c r="B186" s="304"/>
      <c r="C186" s="279" t="s">
        <v>988</v>
      </c>
      <c r="D186" s="279"/>
      <c r="E186" s="279"/>
      <c r="F186" s="302" t="s">
        <v>915</v>
      </c>
      <c r="G186" s="279"/>
      <c r="H186" s="279" t="s">
        <v>989</v>
      </c>
      <c r="I186" s="279" t="s">
        <v>990</v>
      </c>
      <c r="J186" s="279"/>
      <c r="K186" s="327"/>
    </row>
    <row r="187" s="1" customFormat="1" ht="15" customHeight="1">
      <c r="B187" s="304"/>
      <c r="C187" s="279" t="s">
        <v>991</v>
      </c>
      <c r="D187" s="279"/>
      <c r="E187" s="279"/>
      <c r="F187" s="302" t="s">
        <v>915</v>
      </c>
      <c r="G187" s="279"/>
      <c r="H187" s="279" t="s">
        <v>992</v>
      </c>
      <c r="I187" s="279" t="s">
        <v>990</v>
      </c>
      <c r="J187" s="279"/>
      <c r="K187" s="327"/>
    </row>
    <row r="188" s="1" customFormat="1" ht="15" customHeight="1">
      <c r="B188" s="304"/>
      <c r="C188" s="279" t="s">
        <v>993</v>
      </c>
      <c r="D188" s="279"/>
      <c r="E188" s="279"/>
      <c r="F188" s="302" t="s">
        <v>915</v>
      </c>
      <c r="G188" s="279"/>
      <c r="H188" s="279" t="s">
        <v>994</v>
      </c>
      <c r="I188" s="279" t="s">
        <v>990</v>
      </c>
      <c r="J188" s="279"/>
      <c r="K188" s="327"/>
    </row>
    <row r="189" s="1" customFormat="1" ht="15" customHeight="1">
      <c r="B189" s="304"/>
      <c r="C189" s="340" t="s">
        <v>995</v>
      </c>
      <c r="D189" s="279"/>
      <c r="E189" s="279"/>
      <c r="F189" s="302" t="s">
        <v>915</v>
      </c>
      <c r="G189" s="279"/>
      <c r="H189" s="279" t="s">
        <v>996</v>
      </c>
      <c r="I189" s="279" t="s">
        <v>997</v>
      </c>
      <c r="J189" s="341" t="s">
        <v>998</v>
      </c>
      <c r="K189" s="327"/>
    </row>
    <row r="190" s="1" customFormat="1" ht="15" customHeight="1">
      <c r="B190" s="304"/>
      <c r="C190" s="340" t="s">
        <v>40</v>
      </c>
      <c r="D190" s="279"/>
      <c r="E190" s="279"/>
      <c r="F190" s="302" t="s">
        <v>909</v>
      </c>
      <c r="G190" s="279"/>
      <c r="H190" s="276" t="s">
        <v>999</v>
      </c>
      <c r="I190" s="279" t="s">
        <v>1000</v>
      </c>
      <c r="J190" s="279"/>
      <c r="K190" s="327"/>
    </row>
    <row r="191" s="1" customFormat="1" ht="15" customHeight="1">
      <c r="B191" s="304"/>
      <c r="C191" s="340" t="s">
        <v>1001</v>
      </c>
      <c r="D191" s="279"/>
      <c r="E191" s="279"/>
      <c r="F191" s="302" t="s">
        <v>909</v>
      </c>
      <c r="G191" s="279"/>
      <c r="H191" s="279" t="s">
        <v>1002</v>
      </c>
      <c r="I191" s="279" t="s">
        <v>944</v>
      </c>
      <c r="J191" s="279"/>
      <c r="K191" s="327"/>
    </row>
    <row r="192" s="1" customFormat="1" ht="15" customHeight="1">
      <c r="B192" s="304"/>
      <c r="C192" s="340" t="s">
        <v>1003</v>
      </c>
      <c r="D192" s="279"/>
      <c r="E192" s="279"/>
      <c r="F192" s="302" t="s">
        <v>909</v>
      </c>
      <c r="G192" s="279"/>
      <c r="H192" s="279" t="s">
        <v>1004</v>
      </c>
      <c r="I192" s="279" t="s">
        <v>944</v>
      </c>
      <c r="J192" s="279"/>
      <c r="K192" s="327"/>
    </row>
    <row r="193" s="1" customFormat="1" ht="15" customHeight="1">
      <c r="B193" s="304"/>
      <c r="C193" s="340" t="s">
        <v>1005</v>
      </c>
      <c r="D193" s="279"/>
      <c r="E193" s="279"/>
      <c r="F193" s="302" t="s">
        <v>915</v>
      </c>
      <c r="G193" s="279"/>
      <c r="H193" s="279" t="s">
        <v>1006</v>
      </c>
      <c r="I193" s="279" t="s">
        <v>944</v>
      </c>
      <c r="J193" s="279"/>
      <c r="K193" s="327"/>
    </row>
    <row r="194" s="1" customFormat="1" ht="15" customHeight="1">
      <c r="B194" s="333"/>
      <c r="C194" s="342"/>
      <c r="D194" s="313"/>
      <c r="E194" s="313"/>
      <c r="F194" s="313"/>
      <c r="G194" s="313"/>
      <c r="H194" s="313"/>
      <c r="I194" s="313"/>
      <c r="J194" s="313"/>
      <c r="K194" s="334"/>
    </row>
    <row r="195" s="1" customFormat="1" ht="18.75" customHeight="1">
      <c r="B195" s="315"/>
      <c r="C195" s="325"/>
      <c r="D195" s="325"/>
      <c r="E195" s="325"/>
      <c r="F195" s="335"/>
      <c r="G195" s="325"/>
      <c r="H195" s="325"/>
      <c r="I195" s="325"/>
      <c r="J195" s="325"/>
      <c r="K195" s="315"/>
    </row>
    <row r="196" s="1" customFormat="1" ht="18.75" customHeight="1">
      <c r="B196" s="315"/>
      <c r="C196" s="325"/>
      <c r="D196" s="325"/>
      <c r="E196" s="325"/>
      <c r="F196" s="335"/>
      <c r="G196" s="325"/>
      <c r="H196" s="325"/>
      <c r="I196" s="325"/>
      <c r="J196" s="325"/>
      <c r="K196" s="315"/>
    </row>
    <row r="197" s="1" customFormat="1" ht="18.75" customHeight="1">
      <c r="B197" s="287"/>
      <c r="C197" s="287"/>
      <c r="D197" s="287"/>
      <c r="E197" s="287"/>
      <c r="F197" s="287"/>
      <c r="G197" s="287"/>
      <c r="H197" s="287"/>
      <c r="I197" s="287"/>
      <c r="J197" s="287"/>
      <c r="K197" s="287"/>
    </row>
    <row r="198" s="1" customFormat="1">
      <c r="B198" s="266"/>
      <c r="C198" s="267"/>
      <c r="D198" s="267"/>
      <c r="E198" s="267"/>
      <c r="F198" s="267"/>
      <c r="G198" s="267"/>
      <c r="H198" s="267"/>
      <c r="I198" s="267"/>
      <c r="J198" s="267"/>
      <c r="K198" s="268"/>
    </row>
    <row r="199" s="1" customFormat="1" ht="21">
      <c r="B199" s="269"/>
      <c r="C199" s="270" t="s">
        <v>1007</v>
      </c>
      <c r="D199" s="270"/>
      <c r="E199" s="270"/>
      <c r="F199" s="270"/>
      <c r="G199" s="270"/>
      <c r="H199" s="270"/>
      <c r="I199" s="270"/>
      <c r="J199" s="270"/>
      <c r="K199" s="271"/>
    </row>
    <row r="200" s="1" customFormat="1" ht="25.5" customHeight="1">
      <c r="B200" s="269"/>
      <c r="C200" s="343" t="s">
        <v>1008</v>
      </c>
      <c r="D200" s="343"/>
      <c r="E200" s="343"/>
      <c r="F200" s="343" t="s">
        <v>1009</v>
      </c>
      <c r="G200" s="344"/>
      <c r="H200" s="343" t="s">
        <v>1010</v>
      </c>
      <c r="I200" s="343"/>
      <c r="J200" s="343"/>
      <c r="K200" s="271"/>
    </row>
    <row r="201" s="1" customFormat="1" ht="5.25" customHeight="1">
      <c r="B201" s="304"/>
      <c r="C201" s="299"/>
      <c r="D201" s="299"/>
      <c r="E201" s="299"/>
      <c r="F201" s="299"/>
      <c r="G201" s="325"/>
      <c r="H201" s="299"/>
      <c r="I201" s="299"/>
      <c r="J201" s="299"/>
      <c r="K201" s="327"/>
    </row>
    <row r="202" s="1" customFormat="1" ht="15" customHeight="1">
      <c r="B202" s="304"/>
      <c r="C202" s="279" t="s">
        <v>1000</v>
      </c>
      <c r="D202" s="279"/>
      <c r="E202" s="279"/>
      <c r="F202" s="302" t="s">
        <v>41</v>
      </c>
      <c r="G202" s="279"/>
      <c r="H202" s="279" t="s">
        <v>1011</v>
      </c>
      <c r="I202" s="279"/>
      <c r="J202" s="279"/>
      <c r="K202" s="327"/>
    </row>
    <row r="203" s="1" customFormat="1" ht="15" customHeight="1">
      <c r="B203" s="304"/>
      <c r="C203" s="279"/>
      <c r="D203" s="279"/>
      <c r="E203" s="279"/>
      <c r="F203" s="302" t="s">
        <v>42</v>
      </c>
      <c r="G203" s="279"/>
      <c r="H203" s="279" t="s">
        <v>1012</v>
      </c>
      <c r="I203" s="279"/>
      <c r="J203" s="279"/>
      <c r="K203" s="327"/>
    </row>
    <row r="204" s="1" customFormat="1" ht="15" customHeight="1">
      <c r="B204" s="304"/>
      <c r="C204" s="279"/>
      <c r="D204" s="279"/>
      <c r="E204" s="279"/>
      <c r="F204" s="302" t="s">
        <v>45</v>
      </c>
      <c r="G204" s="279"/>
      <c r="H204" s="279" t="s">
        <v>1013</v>
      </c>
      <c r="I204" s="279"/>
      <c r="J204" s="279"/>
      <c r="K204" s="327"/>
    </row>
    <row r="205" s="1" customFormat="1" ht="15" customHeight="1">
      <c r="B205" s="304"/>
      <c r="C205" s="279"/>
      <c r="D205" s="279"/>
      <c r="E205" s="279"/>
      <c r="F205" s="302" t="s">
        <v>43</v>
      </c>
      <c r="G205" s="279"/>
      <c r="H205" s="279" t="s">
        <v>1014</v>
      </c>
      <c r="I205" s="279"/>
      <c r="J205" s="279"/>
      <c r="K205" s="327"/>
    </row>
    <row r="206" s="1" customFormat="1" ht="15" customHeight="1">
      <c r="B206" s="304"/>
      <c r="C206" s="279"/>
      <c r="D206" s="279"/>
      <c r="E206" s="279"/>
      <c r="F206" s="302" t="s">
        <v>44</v>
      </c>
      <c r="G206" s="279"/>
      <c r="H206" s="279" t="s">
        <v>1015</v>
      </c>
      <c r="I206" s="279"/>
      <c r="J206" s="279"/>
      <c r="K206" s="327"/>
    </row>
    <row r="207" s="1" customFormat="1" ht="15" customHeight="1">
      <c r="B207" s="304"/>
      <c r="C207" s="279"/>
      <c r="D207" s="279"/>
      <c r="E207" s="279"/>
      <c r="F207" s="302"/>
      <c r="G207" s="279"/>
      <c r="H207" s="279"/>
      <c r="I207" s="279"/>
      <c r="J207" s="279"/>
      <c r="K207" s="327"/>
    </row>
    <row r="208" s="1" customFormat="1" ht="15" customHeight="1">
      <c r="B208" s="304"/>
      <c r="C208" s="279" t="s">
        <v>956</v>
      </c>
      <c r="D208" s="279"/>
      <c r="E208" s="279"/>
      <c r="F208" s="302" t="s">
        <v>77</v>
      </c>
      <c r="G208" s="279"/>
      <c r="H208" s="279" t="s">
        <v>1016</v>
      </c>
      <c r="I208" s="279"/>
      <c r="J208" s="279"/>
      <c r="K208" s="327"/>
    </row>
    <row r="209" s="1" customFormat="1" ht="15" customHeight="1">
      <c r="B209" s="304"/>
      <c r="C209" s="279"/>
      <c r="D209" s="279"/>
      <c r="E209" s="279"/>
      <c r="F209" s="302" t="s">
        <v>853</v>
      </c>
      <c r="G209" s="279"/>
      <c r="H209" s="279" t="s">
        <v>854</v>
      </c>
      <c r="I209" s="279"/>
      <c r="J209" s="279"/>
      <c r="K209" s="327"/>
    </row>
    <row r="210" s="1" customFormat="1" ht="15" customHeight="1">
      <c r="B210" s="304"/>
      <c r="C210" s="279"/>
      <c r="D210" s="279"/>
      <c r="E210" s="279"/>
      <c r="F210" s="302" t="s">
        <v>851</v>
      </c>
      <c r="G210" s="279"/>
      <c r="H210" s="279" t="s">
        <v>1017</v>
      </c>
      <c r="I210" s="279"/>
      <c r="J210" s="279"/>
      <c r="K210" s="327"/>
    </row>
    <row r="211" s="1" customFormat="1" ht="15" customHeight="1">
      <c r="B211" s="345"/>
      <c r="C211" s="279"/>
      <c r="D211" s="279"/>
      <c r="E211" s="279"/>
      <c r="F211" s="302" t="s">
        <v>855</v>
      </c>
      <c r="G211" s="340"/>
      <c r="H211" s="331" t="s">
        <v>856</v>
      </c>
      <c r="I211" s="331"/>
      <c r="J211" s="331"/>
      <c r="K211" s="346"/>
    </row>
    <row r="212" s="1" customFormat="1" ht="15" customHeight="1">
      <c r="B212" s="345"/>
      <c r="C212" s="279"/>
      <c r="D212" s="279"/>
      <c r="E212" s="279"/>
      <c r="F212" s="302" t="s">
        <v>777</v>
      </c>
      <c r="G212" s="340"/>
      <c r="H212" s="331" t="s">
        <v>1018</v>
      </c>
      <c r="I212" s="331"/>
      <c r="J212" s="331"/>
      <c r="K212" s="346"/>
    </row>
    <row r="213" s="1" customFormat="1" ht="15" customHeight="1">
      <c r="B213" s="345"/>
      <c r="C213" s="279"/>
      <c r="D213" s="279"/>
      <c r="E213" s="279"/>
      <c r="F213" s="302"/>
      <c r="G213" s="340"/>
      <c r="H213" s="331"/>
      <c r="I213" s="331"/>
      <c r="J213" s="331"/>
      <c r="K213" s="346"/>
    </row>
    <row r="214" s="1" customFormat="1" ht="15" customHeight="1">
      <c r="B214" s="345"/>
      <c r="C214" s="279" t="s">
        <v>980</v>
      </c>
      <c r="D214" s="279"/>
      <c r="E214" s="279"/>
      <c r="F214" s="302">
        <v>1</v>
      </c>
      <c r="G214" s="340"/>
      <c r="H214" s="331" t="s">
        <v>1019</v>
      </c>
      <c r="I214" s="331"/>
      <c r="J214" s="331"/>
      <c r="K214" s="346"/>
    </row>
    <row r="215" s="1" customFormat="1" ht="15" customHeight="1">
      <c r="B215" s="345"/>
      <c r="C215" s="279"/>
      <c r="D215" s="279"/>
      <c r="E215" s="279"/>
      <c r="F215" s="302">
        <v>2</v>
      </c>
      <c r="G215" s="340"/>
      <c r="H215" s="331" t="s">
        <v>1020</v>
      </c>
      <c r="I215" s="331"/>
      <c r="J215" s="331"/>
      <c r="K215" s="346"/>
    </row>
    <row r="216" s="1" customFormat="1" ht="15" customHeight="1">
      <c r="B216" s="345"/>
      <c r="C216" s="279"/>
      <c r="D216" s="279"/>
      <c r="E216" s="279"/>
      <c r="F216" s="302">
        <v>3</v>
      </c>
      <c r="G216" s="340"/>
      <c r="H216" s="331" t="s">
        <v>1021</v>
      </c>
      <c r="I216" s="331"/>
      <c r="J216" s="331"/>
      <c r="K216" s="346"/>
    </row>
    <row r="217" s="1" customFormat="1" ht="15" customHeight="1">
      <c r="B217" s="345"/>
      <c r="C217" s="279"/>
      <c r="D217" s="279"/>
      <c r="E217" s="279"/>
      <c r="F217" s="302">
        <v>4</v>
      </c>
      <c r="G217" s="340"/>
      <c r="H217" s="331" t="s">
        <v>1022</v>
      </c>
      <c r="I217" s="331"/>
      <c r="J217" s="331"/>
      <c r="K217" s="346"/>
    </row>
    <row r="218" s="1" customFormat="1" ht="12.75" customHeight="1">
      <c r="B218" s="347"/>
      <c r="C218" s="348"/>
      <c r="D218" s="348"/>
      <c r="E218" s="348"/>
      <c r="F218" s="348"/>
      <c r="G218" s="348"/>
      <c r="H218" s="348"/>
      <c r="I218" s="348"/>
      <c r="J218" s="348"/>
      <c r="K218" s="34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Ivo Podracký</dc:creator>
  <cp:lastModifiedBy>Ivo Podracký</cp:lastModifiedBy>
  <dcterms:created xsi:type="dcterms:W3CDTF">2021-06-24T10:53:53Z</dcterms:created>
  <dcterms:modified xsi:type="dcterms:W3CDTF">2021-06-24T10:54:05Z</dcterms:modified>
</cp:coreProperties>
</file>